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50" windowHeight="3915" tabRatio="928" activeTab="5"/>
  </bookViews>
  <sheets>
    <sheet name="титул" sheetId="1" r:id="rId1"/>
    <sheet name="з.Европа" sheetId="2" r:id="rId2"/>
    <sheet name="з.Азия" sheetId="3" r:id="rId3"/>
    <sheet name="сев.Америка" sheetId="4" r:id="rId4"/>
    <sheet name="лат.Америка" sheetId="5" r:id="rId5"/>
    <sheet name="Африка" sheetId="6" r:id="rId6"/>
    <sheet name="Австралия,Океания" sheetId="7" r:id="rId7"/>
    <sheet name="страны СНГ" sheetId="8" r:id="rId8"/>
  </sheets>
  <definedNames/>
  <calcPr fullCalcOnLoad="1"/>
</workbook>
</file>

<file path=xl/sharedStrings.xml><?xml version="1.0" encoding="utf-8"?>
<sst xmlns="http://schemas.openxmlformats.org/spreadsheetml/2006/main" count="227" uniqueCount="191">
  <si>
    <r>
      <t>5. Найдите соответствие между природными зонами и странами (</t>
    </r>
    <r>
      <rPr>
        <b/>
        <sz val="10"/>
        <rFont val="Arial"/>
        <family val="2"/>
      </rPr>
      <t xml:space="preserve">природные </t>
    </r>
    <r>
      <rPr>
        <b/>
        <i/>
        <sz val="10"/>
        <rFont val="Arial"/>
        <family val="2"/>
      </rPr>
      <t>зоны:</t>
    </r>
    <r>
      <rPr>
        <sz val="10"/>
        <rFont val="Arial Cyr"/>
        <family val="0"/>
      </rPr>
      <t xml:space="preserve"> лесная, лесостепная, полупустынь и пустынь, субтропики).                                 </t>
    </r>
    <r>
      <rPr>
        <b/>
        <i/>
        <sz val="10"/>
        <rFont val="Arial"/>
        <family val="2"/>
      </rPr>
      <t xml:space="preserve">Страны:  </t>
    </r>
    <r>
      <rPr>
        <sz val="10"/>
        <rFont val="Arial Cyr"/>
        <family val="0"/>
      </rPr>
      <t xml:space="preserve">                                                                                                                    а) Молдова;                                                                                                                 б) Казахстан;                                                                                                         в) Грузия;                                                                                                              г) Беларусь.</t>
    </r>
  </si>
  <si>
    <t xml:space="preserve">7. Группа стран СНГ, для которой характерны сокращение числа жителей, превышение смертности над рождаемостью, резвое превышение женщин, выраженное старение населения: </t>
  </si>
  <si>
    <t>а) Казахстан, Молдова;                                             б) Украина, Беларусь;                                              в) Армения, Узбекистан;                                          г) Грузия, Таджикистан.</t>
  </si>
  <si>
    <t>8. Какая из следующих групп стран СНГ имеет высокую плотность и относительно равномерное размещение населения:</t>
  </si>
  <si>
    <t>а) Молдова, Армения;                                               б) Казахстан, Грузия;                                                   в) Беларусь, Узбекистан;                                         г) Украина, Туркменистан.</t>
  </si>
  <si>
    <t>9. Пара наиболее высокоурбанизированных стран СНГ:</t>
  </si>
  <si>
    <t>а) Армения, Узбекистан;                                              б) Азербайджан, Молдова;                                        в) Украина, Беларусь;                                                    г) Грузия, Киргизия.</t>
  </si>
  <si>
    <t>10. О какой стране идет речь: "…- внутриконтинентальная, преимущественно горная, христианская страна, богатая рудами цветных металлов и природными строительными материалами, специализацию сель/хоз определяют садоводство и виноградство".</t>
  </si>
  <si>
    <r>
      <t>11. Найдите соответствие между сель/хоз культурами и странами (</t>
    </r>
    <r>
      <rPr>
        <b/>
        <i/>
        <sz val="10"/>
        <rFont val="Arial"/>
        <family val="2"/>
      </rPr>
      <t>сель/хоз культуры:</t>
    </r>
    <r>
      <rPr>
        <sz val="10"/>
        <rFont val="Arial Cyr"/>
        <family val="0"/>
      </rPr>
      <t xml:space="preserve"> лен-долгунец, кукуруза, хлопчатник, чай).                                                    </t>
    </r>
    <r>
      <rPr>
        <b/>
        <i/>
        <sz val="10"/>
        <rFont val="Arial"/>
        <family val="2"/>
      </rPr>
      <t xml:space="preserve">Страны: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а) Узбекистан;                                                                                                                  б) Грузия;                                                                                                                       в) Беларусь;                                                                                                            г) Молдова.</t>
    </r>
  </si>
  <si>
    <t>а) машиностроение;                                                            б) лесная;                                                                     в) пищевая;                                                              г) топливно-энергетическая.</t>
  </si>
  <si>
    <t>а) Украина;                                                              б) Грузия;                                                            в) Молдова;                                                          г) Беларусь.</t>
  </si>
  <si>
    <t>14. Какое из следующих утверждений является ошибочным:</t>
  </si>
  <si>
    <t>а) Степень интегрированности стран СНГ относительно низкая и не сопоставима с достигнутой в ЕС.                                                    б) Разрыв хоз связей с распадом СССР негативно отразился на экономике всех стран СНГ.                                                                 в) В рамках СНГ продолжает существовать единое геополитическое, информационное и экономическое пространство.                                г) Все страны СНГ по уровню соц-экон развития относятся к категории развитых стран.</t>
  </si>
  <si>
    <t>15. Какой вид машиностроительного производства объединяет города различных стран СНГ - Минск, Львов, Кременчуг, Кутаиси, Ереван, Бишкек:</t>
  </si>
  <si>
    <t>а) тракторостроение;                                                 б) энергетическое машиностроение;                           в) автомобилестроение;                                          г) сель/хоз машиностроение.</t>
  </si>
  <si>
    <t>16. Ошибка в перечне отраслей специализации Туркменистана:</t>
  </si>
  <si>
    <t>а) добыча нефти и природного газа;                        б) добыча серы, глауберовой соли, производство минеральных удобрений;                       в) хлопководство и каракулеводство;                       г) черная и цветная металлургия.</t>
  </si>
  <si>
    <t>а) золото, кобальт, фосфориты, хромовые и марганцевые руды, алмазы.                                      б) уголь, нефть, природный газ, апатиты, урановые руды;                                                              в) железные руды, медные руды, полиметаллы, калийные соли;                           г) оловянные руды, бокситы, никель, природная сера, торф.</t>
  </si>
  <si>
    <t>а) Здесь наиболее ярко проявился "демографический взрыв";                                     б) Африка - абсолютный лидер по высоким показателям детской смертности;                       в) В Африке наиболее резкая половая  диспропорция в пользу женщин;                                  г) Старение населения не является на данном этапе проблемой для африканских стран.</t>
  </si>
  <si>
    <t>8. Какая из следующих глобальных проблем человечества пока не затрагивает интересы стран Африки:</t>
  </si>
  <si>
    <t>а) продовольственная;                                                 б) отсталости бывших колоний;                                        в) старения населения;                                                г) образования и здравоохранения.</t>
  </si>
  <si>
    <t>9. "Царицей пустыни" именуют "… …", выращиваемую в оазисах Сахары и дающую плоды, по питательности не уступающие мясу, сок для приготовления напитков, волокно для прочных веревок, кровельный и опорный материал для жилищ.</t>
  </si>
  <si>
    <t>12. Для какого из следующих субрегионов Африки характерна специализация на добыче нефти, природного газа, фосфоритов и возделывании цитрусовых и оливковых:</t>
  </si>
  <si>
    <t>1. К какому соц-экон типу относятся зарубежные. страны СНГ:</t>
  </si>
  <si>
    <t>а) нефтью и природным газом;                               б) агроклиматическими и рекреационными ресурсами;                                                                 в) каменным углем, железными, марганцевыми и урановыми рудами;                    г) водными и лесными ресурсами.</t>
  </si>
  <si>
    <t xml:space="preserve">4. Какой из показателей природных и соц-экон предпосылок для развития производительных сил не характерен одновременно для двух стран - Армении и Беларуси: </t>
  </si>
  <si>
    <t>6. Какая из следующих групп стран СНГ представлена тюркской языковой группой и исламом:</t>
  </si>
  <si>
    <t>а)Грузия, Кыргызстан, Молдова;                                   б) Азербайджан, Узбекистан, Туркменистан;                                           в) Украина, Беларусь, Армения;                               г) Казахстан, Таджикистан, Литва.</t>
  </si>
  <si>
    <t>12. Для Беларуси, Украины, Молдовы и Казахстана общей отраслью промышленной специализации является:</t>
  </si>
  <si>
    <t>13. Какая стран СНГ, имея развитые машиностроение и химическую пром-ть, в сильной степени зависит от российских поставок угля, нефти, природного газа, черных и цветных металлов:</t>
  </si>
  <si>
    <t xml:space="preserve">6. Какая группа продукции АПК не выделяет Латинскую Америку в МРТ: </t>
  </si>
  <si>
    <t>8. Сель/хоз район, получивший наименование "фабрики мяса", представлен в следующем субрегионе Латинской Америки:</t>
  </si>
  <si>
    <t xml:space="preserve">10. Какая группа следующих стран входит в Андский субрегион Латинской Америки: </t>
  </si>
  <si>
    <t>а)Панама, Мексика, Сальвадор, Белиз;                       б) Аргентина, Уругвай, Парагвай, Бразилия;                в) Ямайка, Куба, Суринам, Гайана;                            г) Колумбия, Эквадор, Перу, Боливия.</t>
  </si>
  <si>
    <t>11. Страна, в которой на португальском языке говорит в 18 раз больше людей, чем в Португалии:</t>
  </si>
  <si>
    <t>а) Аргентина;                                                             б) Мексика;                                                               в) Бразилия;                                                              г) Перу.</t>
  </si>
  <si>
    <t>а) Перу;                                                                    б) Венесуэла;                                                             в) Бразилия;                                                              г) Чили.</t>
  </si>
  <si>
    <t>13. О какой стране Латинской Америки идет речь: "…- островная страна, продолжающая декларировать свою приверженность социалистическому пути развития, выделяется богатейшими запасами никеля, в МРТ широко известна сахаром и цитрусовыми".</t>
  </si>
  <si>
    <t>14. Что из следующих утверждений не характерно для Бразилии:</t>
  </si>
  <si>
    <t xml:space="preserve">а) КАРИКОМ;                                                            б) ЛАЭС;                                                                 в) МЕРКОСУР;                                                                          г) ЛААИ. </t>
  </si>
  <si>
    <t>1. Какая из особенностей не характерна для современной политической карты Латинской Америки:</t>
  </si>
  <si>
    <t>4. В какой из следующих групп стран представлена германская языковая группа:</t>
  </si>
  <si>
    <t xml:space="preserve">а) Чили, Куба, Никарагуа;                                 б) Гайана, Суринам, Ямайка;                                 в) Венесуэла, Уругвай, Эквадор;                                  г) Перу, Парагвай, Гаити. </t>
  </si>
  <si>
    <t>5. Какое из утверждений является ошибочным:</t>
  </si>
  <si>
    <t>а) кофе, бананы, цитрусовые;                                    б) чай, рис, лён-долгунец;                                         в) шерсть, мясо, каучуконосы;                               г) сахар, пшеница, кукуруза.</t>
  </si>
  <si>
    <t xml:space="preserve">9. В каком субрегионе Латинской Америки хозяйственное "лицо" стран представляют плантационное сельское хозяйство (сахарный тростник, кофе, ананасы, бананы), мощная нефтеперерабатывающая промышленность, международный туризм и оффшорные зоны: </t>
  </si>
  <si>
    <t xml:space="preserve">12. Какая из следующих стран Латинской Америки выделяется самой протяженной территорией и ее ленточной конфигурацией, наличием пустыни, богатейшими запасами меди, молибдена и селитры, возделыванием сахарной свеклы и разведением высокопродуктивного молочного крупного рогатого скота: </t>
  </si>
  <si>
    <t>15. Экономическая интеграция в составе Бразилии, Аргентины, Уругвая, Парагвая, Чили и Боливии именуется:</t>
  </si>
  <si>
    <t>1. Какая группа минеральных ресурсов  обеспечивает лидирующее положение Африки в мире:</t>
  </si>
  <si>
    <t>2. Крупнейшие в мире запасы горнохимического сырья в Марокко, Тунисе, Алжире, Западной Сахаре образуют известный "…пояс".</t>
  </si>
  <si>
    <t>2. О каком из субрегионов Зарубежной Азии идет речь:"расположен на стыке трех частей света; отличается обилием тепла и света, но испытывает острейший дефицит атмосферной влаги; обладает богатейшими ресурсами нефти и природного газа; является эпицентром одной из крупнейших и доминирующей здесь мировых религий":</t>
  </si>
  <si>
    <t>7. Какой из следующих видов промышленного производства в наибольшей степени выделает ЗарубежнаяАзию в МРТ:</t>
  </si>
  <si>
    <t>1. Какое из следующих утверждений является ошибочным в отношении Зарубежной Азии:</t>
  </si>
  <si>
    <t>а) Зарубежная Азия - одон из самых нестабильных в политическом отношении регионов мира.                                                       б) Это один из слабо заселенных регионов мира.                                                                      в) Зарубежная Азия - наиболее неоднородный в социально-экономическом отношении регион мира.                                                                    г) Здесь представлены все известные социально-экономические типы развивающихся государств.</t>
  </si>
  <si>
    <t xml:space="preserve">15. Какую из следующих стран представляет народ, относящийся к крупнейшим по числу жителей; исповедующий свою национальную и одновременно одну из мировых религий; отличающийся трудолюбием и трудовой дисциплиной, поклонением предкам и природе; основу питания которого традиционно составляют рис, рыба и овощи:                                </t>
  </si>
  <si>
    <t>а) Китай;                                                                                                            б) Индия;                                                                                                                в) Турция;                                                                                                                г) Япония.</t>
  </si>
  <si>
    <r>
      <t xml:space="preserve">12. Найдите соответствие между показателями и странами - мировыми лидерами ( </t>
    </r>
    <r>
      <rPr>
        <b/>
        <i/>
        <sz val="10"/>
        <rFont val="Arial"/>
        <family val="2"/>
      </rPr>
      <t>показатели:</t>
    </r>
    <r>
      <rPr>
        <sz val="10"/>
        <rFont val="Arial Cyr"/>
        <family val="0"/>
      </rPr>
      <t xml:space="preserve"> поголовье КРС, поголовье свиней, выращивание гевеи, производство джута ).                                                                          </t>
    </r>
  </si>
  <si>
    <t xml:space="preserve">     Страны - мировые лидеры:                                                                                                                а) Малайзия;                                                                                                                                          б) Бангладеш;                                                                                                                                             в) Индия;                                                                                                                                                   г) Китай.</t>
  </si>
  <si>
    <t>4. Какая из следующих демографических особенностей не характерна для Африки:</t>
  </si>
  <si>
    <t>5. Ошибка в перечне государств Африки, относящихся к развивающимся странам:</t>
  </si>
  <si>
    <t xml:space="preserve">а) Египет;                                                             б) ЮАР;                                                                         в) Нигерия;                                                              г) Тунис. </t>
  </si>
  <si>
    <t xml:space="preserve">6. Какое из следующих утверждений в отношении Африки является ошибочным: </t>
  </si>
  <si>
    <t xml:space="preserve">а) Африка - экономически наиболее отсталая часть мирового хоз.                                              б) Более половины территории Африки пустыни и полупустыни.                                             в) Основными отраслями сферы материального производства Африки являются сель/хоз и горнодобывающая промышленность.                                                        г) Колониальное прошлое - единственная причина отставания Африки по уровню социально-экономического развития. </t>
  </si>
  <si>
    <t>7. Доля стран Африки наиболее высока в мировом объеме производства продукции:</t>
  </si>
  <si>
    <t xml:space="preserve">а) легкой и пищевой пром-ти;                                       б) лесной и химической пром-ти;                             в) сель/хоз и горнодобывающей пром-ти;                   г) машиностроения и металлургии.      </t>
  </si>
  <si>
    <t>11. Какой субрегион Африки выделяется как крупнейший по добыче каменного угля, золото, платины, алмазов, марганцевых и храмовых руд:</t>
  </si>
  <si>
    <t>а) Западный;                                                                 б) Восточный;                                                            в) Южный;                                                                г) Центральный.</t>
  </si>
  <si>
    <t>Г</t>
  </si>
  <si>
    <r>
      <t>2. Найдите соответствие между видами природных ресурсов и стран (</t>
    </r>
    <r>
      <rPr>
        <b/>
        <i/>
        <sz val="10"/>
        <rFont val="Arial"/>
        <family val="2"/>
      </rPr>
      <t>вид природного ресурса:</t>
    </r>
    <r>
      <rPr>
        <sz val="10"/>
        <rFont val="Arial Cyr"/>
        <family val="0"/>
      </rPr>
      <t xml:space="preserve"> никель, медь, бокситы, фосфориты).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Страны: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а) Папуа-Новая-Гвинея;                                                                                                                                   б) Австралия;                                                                                                                                                  в) Науру;                                                                                                                                                        г) Новая Каледония.       </t>
    </r>
  </si>
  <si>
    <t>а) Северного;                                                                     б) Южного;                                                                     в) Западного;                                                            г) Центрального.</t>
  </si>
  <si>
    <t>13. Одно из крупнейших гос-в Центральной Африки, бывшая колония Бельгии, обладает богатейшими водными и лесными ресурсами, запасами меди, кобальта и алмазов:</t>
  </si>
  <si>
    <t>а) Ангола;                                                                 б) Нигерия;                                                                   в) Эфиопия;                                                                         г) ДРК.</t>
  </si>
  <si>
    <t xml:space="preserve">14. О какой стране идет речь: "…- страна, расположенная в двух частях света, крупная по населению, но сконцентрировано оно в узкой "полосе жизни" по долине и в дельте крупнейшей реки; огромную роль играет гидроузел, построенный с помощью СССР; здесь выращивается лучший в мире длинноволокнистый хлопок". </t>
  </si>
  <si>
    <t xml:space="preserve">15. Какая из следующих стран Африки до 90-х годов входила в ОАЕ^22: </t>
  </si>
  <si>
    <t>а) Судан;                                                                    б) Мали;                                                                 в) Танзания;                                                           г) ЮАР.</t>
  </si>
  <si>
    <t>а) Австралия;                                                   б) Полинезия;                                                                 в) Меланезия;                                                                г) Микронезия.</t>
  </si>
  <si>
    <t>3. О какой стране Океании идет речь: "…- крупнейшая по площади и числу жителей в Океании, имеет сухопутную границу с азиатской страной, богата водными, лесными ресурсами, медью и золотом".</t>
  </si>
  <si>
    <t>4. Своеобразной столицей горно-заводской Австралии является:</t>
  </si>
  <si>
    <t>а) Мельбурн;                                                             б) Аделаида;                                                             в) Брокен-Хилл;                                                       г) Брисбен.</t>
  </si>
  <si>
    <t>5. Какое из утверждений является ошибочным в отношении Австралии и Океании:</t>
  </si>
  <si>
    <t>6. Ошибка в перечне видов минерального сырья, по запасам которых Австралия входит в число мировых лидеров:</t>
  </si>
  <si>
    <t>а) каменный уголь, урановые руды, никель;               б) железные руды, полиметаллы, золото;                      в) бокситы, марганцевые и медные руды;                   г) нефть, природный газ, калийные соли.</t>
  </si>
  <si>
    <t>7. Какой группой следующих товаров широко известна на мировом рынке Новая Зеландия:</t>
  </si>
  <si>
    <t>ВОПРОСЫ</t>
  </si>
  <si>
    <t>ВАРИАНТЫ ОТВЕТОВ</t>
  </si>
  <si>
    <t>ОТВЕТ</t>
  </si>
  <si>
    <t>БАЛЫ</t>
  </si>
  <si>
    <t xml:space="preserve">1.Какое из следующих утверждений в отношении зарубежной Европы является верным:  </t>
  </si>
  <si>
    <t>2.В международном разделении труда з.Е. (зарубежная Европа) в наибольшей степени известна:</t>
  </si>
  <si>
    <t>3.Какая из следующих стран Е. по классификации ООН относится к категории малых высокоразвитых:</t>
  </si>
  <si>
    <t>а) Венгрия;                                                       б) Италия;                                                          в) Швеция;                                                       г) Андорра.</t>
  </si>
  <si>
    <t>а) Германия;                                                      б) Польша;                                                        в) Норвегия;                                                   г) Великобритания.</t>
  </si>
  <si>
    <t>5.При движении речным судном по маршруту Черное море - Дунай - Майн - Рейн - Северное море какая группа стран может быть посещена туристами:</t>
  </si>
  <si>
    <t>а) романская;                                                    б) германская;                                                   в) семитская;                                                  г) кельтская.</t>
  </si>
  <si>
    <t>а) Польша, Ирландия, Румыния;                     б) Франция, Бельгия, Литва;                            в) Португалия, Испания, Италия;                      г) Ватикан, Германия, Греция.</t>
  </si>
  <si>
    <t>8.Какая общая черта объединяет города Берн, Вена, Стокгольм, Хельсинки, Дублин, Тирана:</t>
  </si>
  <si>
    <t>а) Южная Европа;                                           б) Восточная Европа;                                           в) Центральная Европа;                                          г) Северная Европа.</t>
  </si>
  <si>
    <t xml:space="preserve">11.О какой стране з.Е. идет речь:"…- это страна унитарная, монархическая;    богатая природным газом, но землю отваеввывает у моря, знаменита не только электронной продукцией, но и цветоводством, высокопродуктивным молочного направления скотоводством; густой сетью каналов и крупнейшим по грузообороту морским портом мира". </t>
  </si>
  <si>
    <t>12.Какую страну представляет народ, обитающий на островах, "родивший" футбол, его язык - самый распространенный в мире, любимая тема общения - погода; они - страстные коллекционеры и садоводы, а в прошлом - мореплаватели и землепроходцы. Этой страной является...</t>
  </si>
  <si>
    <t>14.На каком из следующих направлений можно встретиться с последовательно сменяемыми друг друга оленеводством; льноводством, серыми хлебами и молочным скотоводством; пшеницей, сахарной свеклой и молочно-мясным скотоводством; маслинами, виноградарством и хлопководством:</t>
  </si>
  <si>
    <t>а) с запада на восток;                                    б) с юга на север;                                           в) с востока на запад;                                     г) с севера на юг.</t>
  </si>
  <si>
    <r>
      <t xml:space="preserve">                                                 </t>
    </r>
    <r>
      <rPr>
        <b/>
        <sz val="18"/>
        <rFont val="Arial Cyr"/>
        <family val="0"/>
      </rPr>
      <t>ЗАРУБЕЖНАЯ ЕВРОПА</t>
    </r>
  </si>
  <si>
    <t xml:space="preserve">                             ЗАРУБЕЖНАЯ АЗИЯ</t>
  </si>
  <si>
    <t xml:space="preserve">                            СЕВЕРНАЯ АМЕРИКА</t>
  </si>
  <si>
    <t xml:space="preserve">                            ЛАТИНСКАЯ АМЕРИКА</t>
  </si>
  <si>
    <t xml:space="preserve">                                        АФРИКА</t>
  </si>
  <si>
    <t xml:space="preserve">                          АВСТРАЛИЯ И ОКЕАНИЯ</t>
  </si>
  <si>
    <t xml:space="preserve">                       ЗАРУБЕЖНЫЕ СТРАНЫ СНГ</t>
  </si>
  <si>
    <t>а) здесь представлены только экономически высокоразвитые страны;                                    б) регион прекрасно обеспечен всеми видами топливно-энергетических ресурсов;                                                    в) продукция сель/хоз не является статьей экспорта региона;                                                  г) зарубежная Европа - лидер в развитии международных интеграционных процессов.</t>
  </si>
  <si>
    <t>а) это - города-миллионеры;                             б) это столицы стран, входящих в ЕС;             в) это столицы стран, не входящих в НАТО;                                                          г) это крупные города-порты.</t>
  </si>
  <si>
    <t>а) Юго-Восточная Азия;                                             б) Юго-Западная Азия;                                         в) Южная Азия;                                                 г) Восточная Азия.</t>
  </si>
  <si>
    <t>а) Япония, Мьянма;                                             б) ОАЭ, Малайзия;                                               в) Саудовская Аравия, Индия;                                        г) Таиланд, Пакистан.</t>
  </si>
  <si>
    <t>а) лесными;                                                            б) водными;                                                           в) оловянными рудами;                                             г) нефтью и природным газом.</t>
  </si>
  <si>
    <t>4. Какими видами природных ресурсов богаты одновременно Юго-Западной и Юго-Восточной Азии:</t>
  </si>
  <si>
    <t>а) Индонезия, Турция, Монголия, Афганистан;  б) Иран, Филиппины, Израиль, Оман;                          в) Саудовская Аравия, Таиланд, Мьянма, Пакистан;                                                           г) Бангладеш, Япония, Индия, Китай.</t>
  </si>
  <si>
    <t>6. Что общего у городов Сингапур, Пусан, Шанхай, Кобе, Мена-Эль-Ахмади:</t>
  </si>
  <si>
    <t>а) это города-столицы;                                         б) крупные порты;                                                           в) это города-миллионеры;                                    г) мощные центры обрабатывающей промышленности.</t>
  </si>
  <si>
    <t>а) станкостроение;                                                б) легкая промышленность;                                      в) лесная промышленность;                                                        г) виноделие.</t>
  </si>
  <si>
    <t>9. Какое из следующих утверждений является верным:</t>
  </si>
  <si>
    <t>а) В МРТ Азия больше известна продовольственным зерном, чем плантационными тропическими и субтропическими культурами.                           б) Главная зерновая культура в странах Юго-Западной Азии рис, а Юго-Восточной - пшеница.                                                                в) Животноводство - ведущая отрасль сельского хозяйства Южной Азии.                                           г) Свиноводство не получило развития в исламских странах Азии.</t>
  </si>
  <si>
    <t>10. Какая группа стран Азии специализируется на овцеводстве:</t>
  </si>
  <si>
    <t>а) Индонезия, Кувейт, Иран;                                      б) Республика Корея, Йемен, Иордания;                      в) Турция, Афганистан, Монголия;                            г) Индия, Вьетнам, Ирак.</t>
  </si>
  <si>
    <t>11. Группа каких технических культур наиболее характерна для стран Южной Азии:</t>
  </si>
  <si>
    <t>а) чай, сахарная свекла;                                                б) арахис, лен-долгунец;                                           в) хлопчатник, джут;                                                г) гевея, сизаль.</t>
  </si>
  <si>
    <r>
      <t xml:space="preserve">8. Найти соответствие между показателями и странами - мировыми лидерами ( </t>
    </r>
    <r>
      <rPr>
        <b/>
        <i/>
        <sz val="10"/>
        <rFont val="Arial"/>
        <family val="2"/>
      </rPr>
      <t>показатели:</t>
    </r>
    <r>
      <rPr>
        <sz val="10"/>
        <rFont val="Arial Cyr"/>
        <family val="0"/>
      </rPr>
      <t xml:space="preserve"> сталь, олово, суда, огранка алмазов ).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Страны - мировые лидеры: </t>
    </r>
    <r>
      <rPr>
        <sz val="10"/>
        <rFont val="Arial Cyr"/>
        <family val="0"/>
      </rPr>
      <t xml:space="preserve">                                                                                                               а) Израиль;                                                                                                                                       б) Япония;                                                                                                                                         в) Китай;                                                                                                                                             г) Малайзия.                                                                                                   </t>
    </r>
  </si>
  <si>
    <t>13. Какая из следующих характеристик объединяет Бахрейн, Катар, Бруней, Оман и ОАЭ:</t>
  </si>
  <si>
    <t>а) положение на Ближнем Востоке;                                                б) социально-экономический тип - наименее развитые страны;                                                 в) основу экономики составляет аграрный сектор;                                                               г) высокий ВВП на душу населения за счет экспорта нефти.</t>
  </si>
  <si>
    <t>1. Ошибка в утверждении, что США и Канада богаты следующими видами природных ресурсов:</t>
  </si>
  <si>
    <t>2. Какое из следующих утверждений является ошибочным:</t>
  </si>
  <si>
    <t>а) США, Канада и Мексика образуют экономическую интеграцию "НАФТА".                б) По основным показателям экономического потенциала США и Канада сопоставимы между собой.                                                            в) Обе страны экономически развитые, но входят в разные социально-экономические подтипы.                                                                    г) В структуре сферы материального производства обоих стран ведущее место принадлежит промышленности, но велика роль и сельского хозяйства.</t>
  </si>
  <si>
    <t>ОБЩЕЕ КОЛ-ВО БАЛОВ</t>
  </si>
  <si>
    <t>3. Средняя плотность населения США составляет примерно ( чел./км^2 ):</t>
  </si>
  <si>
    <t>а) 10;                                                                         б) 20;                                                                      в) 30;                                                                           г) 40.</t>
  </si>
  <si>
    <t>а) автомобилей;                                                         б) судов;                                                                  в) самолетов;                                                           г) ЭВМ.</t>
  </si>
  <si>
    <t>5. Ошибка в следующем перечне видов продукции, которыми выделяется Канада в МРТ:</t>
  </si>
  <si>
    <t>а) древесина, целлюлоза, бумага;                            б) железная руда, полиметаллы, алюминий;            в) пшеница, серые хлеба, мясо;                                 г) бокситы, цитрусовые, хлопчатобумажные ткани.</t>
  </si>
  <si>
    <t>6. По уровню и масштабам развития какой отрасли промышленности Канада примерно сопоставима с  США:</t>
  </si>
  <si>
    <t>а) сохранилось большое число зависимых территорий;                                                                          б) здесь представлены страны с монархической формой государственного управления;                                                              в) все государства региона развивающихся, но трех подтипов: ключевые, отставшие и наименее развитые;                                                                         г) некоторые из стран региона имеют федеративную форму административно-территориального деления.</t>
  </si>
  <si>
    <r>
      <t>2. Найдите соответствие между видами минеральных ресурсов и парами стран - лидеров в регионе (</t>
    </r>
    <r>
      <rPr>
        <b/>
        <i/>
        <sz val="10"/>
        <rFont val="Arial"/>
        <family val="2"/>
      </rPr>
      <t>вид минеральных ресурсов:</t>
    </r>
    <r>
      <rPr>
        <sz val="10"/>
        <rFont val="Arial Cyr"/>
        <family val="0"/>
      </rPr>
      <t xml:space="preserve"> нефть, медь, бокситы, олово).                                                                                                                       </t>
    </r>
    <r>
      <rPr>
        <b/>
        <i/>
        <sz val="10"/>
        <rFont val="Arial"/>
        <family val="2"/>
      </rPr>
      <t>Пары стран - лидеров в регионе:</t>
    </r>
    <r>
      <rPr>
        <sz val="10"/>
        <rFont val="Arial Cyr"/>
        <family val="0"/>
      </rPr>
      <t xml:space="preserve">                                                                                   а) Чили, Перу;                                                                                                                   б) Ямайка, Суринам;                                                                                                                                 в) Мексика, Венесуэла;                                                                                                                              г) Боливия, Бразилия.</t>
    </r>
  </si>
  <si>
    <t>а) нефтью;                                                                      б) серебром;                                                             в) каменным углём;                                                       г) марганцевыми рудами.</t>
  </si>
  <si>
    <t>а) Андском;                                                                            б) Мексике;                                                                                              в) Ла-Платском;                                                                                        г) Центральной Америке и Вест-Индии.</t>
  </si>
  <si>
    <r>
      <t>7. Найдите соответствие между сель/хоз продукцией и парами стран - лидеров в регионе (</t>
    </r>
    <r>
      <rPr>
        <b/>
        <i/>
        <sz val="10"/>
        <rFont val="Arial"/>
        <family val="2"/>
      </rPr>
      <t>сель/хоз продукция:</t>
    </r>
    <r>
      <rPr>
        <sz val="10"/>
        <rFont val="Arial Cyr"/>
        <family val="0"/>
      </rPr>
      <t xml:space="preserve"> кофе, бананы, пшеница, сахарная свекла).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Пары стран - лидеров в регионе: </t>
    </r>
    <r>
      <rPr>
        <sz val="10"/>
        <rFont val="Arial Cyr"/>
        <family val="0"/>
      </rPr>
      <t xml:space="preserve">                                                                                     а) Аргентина, Мексика;                                                                                                                                 б) Чили, Уругвай;                                                                                                                                             в) Бразилия, Колумбия;                                                                                                                            г) Эквадор, Панама.</t>
    </r>
  </si>
  <si>
    <t>а) Мексика;                                                              б) Андские страны;                                                                  в) страны Центральной Америки и Вест-Индии;                                                            г) Ла-Платские страны.</t>
  </si>
  <si>
    <t>а) Это одна из ключевых стран развивающегося мира.                                                                          б) Богатство земельными, водными, лесными, агроклиматическими относительная бедность топливно-энергетическими ресурсами.                                                            в) По экспорту зерновых занимает одно из первых мест в мире.                                                                           г) Почти 90% населения и производства Бразилии сконцентрировано в узкой приатлантической полосе.</t>
  </si>
  <si>
    <t>а) Латинская Америка - наиболее высокоурбанизированный регион развивающегося мира.                                                                                   б) В обрабатывающей промышленности региона доминирует "большая тройка" - Бразилия, Мексика, Аргентина.                                                                             в) Промышленное производство Латинской Америки представлено только старыми, традиционными отраслями.                                                                г) Ведущее место в структуре сельского хозяйства Латинской Америки принадлежит растениеводству.</t>
  </si>
  <si>
    <r>
      <t>3. Найдите соответствие между видами минеральных ресурсов и странами - мировыми лидерами (</t>
    </r>
    <r>
      <rPr>
        <b/>
        <i/>
        <sz val="10"/>
        <color indexed="9"/>
        <rFont val="Arial"/>
        <family val="2"/>
      </rPr>
      <t>вид минеральных ресурсов:</t>
    </r>
    <r>
      <rPr>
        <sz val="10"/>
        <color indexed="9"/>
        <rFont val="Arial Cyr"/>
        <family val="0"/>
      </rPr>
      <t xml:space="preserve"> фосфориты, бокситы, кобальт, золото).                                                                                                        </t>
    </r>
    <r>
      <rPr>
        <b/>
        <i/>
        <sz val="10"/>
        <color indexed="9"/>
        <rFont val="Arial"/>
        <family val="2"/>
      </rPr>
      <t xml:space="preserve">Страны - мировые лидеры: </t>
    </r>
    <r>
      <rPr>
        <sz val="10"/>
        <color indexed="9"/>
        <rFont val="Arial Cyr"/>
        <family val="0"/>
      </rPr>
      <t xml:space="preserve">                                                                                           а) ДРК;                                                                                                                       б) ЮАР;                                                                                                                       в) Марокко;                                                                                                              г) Гвинея.</t>
    </r>
  </si>
  <si>
    <r>
      <t>10. Найдите соответствие между странами и доминирующими статьями экспорта (</t>
    </r>
    <r>
      <rPr>
        <b/>
        <i/>
        <sz val="10"/>
        <color indexed="9"/>
        <rFont val="Arial"/>
        <family val="2"/>
      </rPr>
      <t>страны:</t>
    </r>
    <r>
      <rPr>
        <sz val="10"/>
        <color indexed="9"/>
        <rFont val="Arial Cyr"/>
        <family val="0"/>
      </rPr>
      <t xml:space="preserve"> Гана, Нигерия, Эфиопия, Лесото).                                              </t>
    </r>
    <r>
      <rPr>
        <b/>
        <i/>
        <sz val="10"/>
        <color indexed="9"/>
        <rFont val="Arial"/>
        <family val="2"/>
      </rPr>
      <t xml:space="preserve">Доминирующие статьи экспорта: </t>
    </r>
    <r>
      <rPr>
        <sz val="10"/>
        <color indexed="9"/>
        <rFont val="Arial Cyr"/>
        <family val="0"/>
      </rPr>
      <t xml:space="preserve">                                                                                   а) кофе;                                                                                                                     б) какао;                                                                                                                 в) нефть;                                                                                                                      г) шерсть.            </t>
    </r>
  </si>
  <si>
    <t>ОЦЕНКА</t>
  </si>
  <si>
    <r>
      <t xml:space="preserve">7. Найдите соответствие между городами и производственными "столицами США" ( </t>
    </r>
    <r>
      <rPr>
        <b/>
        <i/>
        <sz val="10"/>
        <rFont val="Arial"/>
        <family val="2"/>
      </rPr>
      <t>города:</t>
    </r>
    <r>
      <rPr>
        <sz val="10"/>
        <rFont val="Arial Cyr"/>
        <family val="0"/>
      </rPr>
      <t xml:space="preserve"> Хьюстон, Нью-Йорк, Лос-Анджелес, Детройт ).                                 </t>
    </r>
    <r>
      <rPr>
        <b/>
        <i/>
        <sz val="10"/>
        <rFont val="Arial"/>
        <family val="2"/>
      </rPr>
      <t xml:space="preserve">Производственные "страны США":   </t>
    </r>
    <r>
      <rPr>
        <sz val="10"/>
        <rFont val="Arial Cyr"/>
        <family val="0"/>
      </rPr>
      <t xml:space="preserve">                                                                         а) автомобильная;                                                                                                         б) авиакосмическая;                                                                                                  в) нефтехимическая;                                                                                                   г) финансовая.</t>
    </r>
  </si>
  <si>
    <t xml:space="preserve">8. Центрами производства какого вида промышленной продукции выделяются Питтсбург, Портленд, Балтимор, Хьюстон, Чикаго-ГЭРИ, Гамильтон: </t>
  </si>
  <si>
    <t>а) автомобилей;                                                         б) судов;                                                                  в) черных металлов;                                                   г) минеральных удобрений.</t>
  </si>
  <si>
    <t>9. Крупнейший в мире производитель авиалайнеров со своей "столицей" в Сиэтле представлен корпорацией:</t>
  </si>
  <si>
    <t>10. Самый большой промышленный, транспортный, финансовый, торговый и культурный центр США:</t>
  </si>
  <si>
    <t>а) Вашингтон;                                                            б) Чикаго;                                                                    в) Лос-Анджелес;                                                    г) Нью-Йорк.</t>
  </si>
  <si>
    <t>11. Мировым лидером в производстве каких видов сель/хоз продукции являются США:</t>
  </si>
  <si>
    <t>а) пшеницы, сахарной свеклы, льна-долгунца, винограда;                                                                 б) картофеля, ржи, молока, шерсти;                         в) сорго, табака, риса, мяса-свинины;                            г) кукурузы, сои, мяса-говядины, мяса-птицы.</t>
  </si>
  <si>
    <t>а) скотоводство;                                                              б) овцеводство;                                                         в) свиноводство;                                                         г) птицеводство.</t>
  </si>
  <si>
    <t>13. Какой из следующих, весьма обширных в прошлом поясов, сузился до локального территориального пространства вдоль нижнего течения р.Миссисипи:</t>
  </si>
  <si>
    <t xml:space="preserve">а) молочный;                                                                 б) пшеничный;                                                                в) кукурузный;                                                             г) хлопковый. </t>
  </si>
  <si>
    <t>14. Регион США в составе штатов Айова, Огайо, Индиана, Иллинойс, Миссури, специализирующийся на возделывании важнейшей зерновой культуры, сои, свиноводства и мясном КРС, получил наименование "…пояс".</t>
  </si>
  <si>
    <t>15. Ошибка в определении макрорегионов США:</t>
  </si>
  <si>
    <t>а) Север-Восток;                                                       б) Запад;                                                                 в) Юг;                                                                 г) Средний Восток.</t>
  </si>
  <si>
    <t>а) водными, гидроэнергетическими и лесными;                                                            б) бокситами, марганцевыми, хромовыми и оловянными рудами;                                                 в) углем, нефтью, природным газом и ураном;                                                                                                    г) железными, медными, свинцово-цинковыми рудами и благородными металлами.</t>
  </si>
  <si>
    <r>
      <t>Ответ считается правильным только в том случае если:</t>
    </r>
    <r>
      <rPr>
        <sz val="12"/>
        <rFont val="Fixedsys"/>
        <family val="2"/>
      </rPr>
      <t xml:space="preserve">                                      </t>
    </r>
    <r>
      <rPr>
        <sz val="12"/>
        <rFont val="Arial"/>
        <family val="2"/>
      </rPr>
      <t xml:space="preserve">- </t>
    </r>
    <r>
      <rPr>
        <u val="single"/>
        <sz val="12"/>
        <rFont val="Arial"/>
        <family val="2"/>
      </rPr>
      <t xml:space="preserve">название страны написано с прописной буквы, а другие слова - со строчной буквы </t>
    </r>
    <r>
      <rPr>
        <sz val="12"/>
        <rFont val="Arial"/>
        <family val="2"/>
      </rPr>
      <t xml:space="preserve">(только тогда, когда ответ пишется прописью);                                                                                                                   - </t>
    </r>
    <r>
      <rPr>
        <u val="single"/>
        <sz val="12"/>
        <rFont val="Arial"/>
        <family val="2"/>
      </rPr>
      <t>расстояния между запятой и следующей буквой в ответе быть недолжно.</t>
    </r>
    <r>
      <rPr>
        <sz val="12"/>
        <rFont val="Arial"/>
        <family val="2"/>
      </rPr>
      <t xml:space="preserve">                                  </t>
    </r>
  </si>
  <si>
    <t>а) продукцией горнодобывающей промышленности;                                           б) международном туризме;                             в) техническими культурами;                            г) продукцией легкой промышленности.</t>
  </si>
  <si>
    <t>4.Какая из следующих европейских стран в состоянии полностью обеспечить внутренние потребности в каменном угле, нефти и природного газа за счет собственных ресурсов:</t>
  </si>
  <si>
    <t>6.Какая из следующих языковых групп не представлена в странах з.Е.:</t>
  </si>
  <si>
    <t>7.Какая группа европейских стран представлена романской языковой группой и католической ветвью христианства:</t>
  </si>
  <si>
    <t>9.Найдите ошибку в характеристике стран з.Е.:</t>
  </si>
  <si>
    <t>а) в сель/хоз Южной Европы преобладает животноводство;                                             б) в производстве электроэнергии Норвегии, Швейцарии и Австрии велика доля ГЭС;        в) главная зерновая культура Франции, Венгрии и Румынии - озимая пшеница;            г) крупным поголовьем овец выделяются Испания, Великобритания и Румыния.</t>
  </si>
  <si>
    <t>10.Какой из следующих субрегионов Европы выделяется высокоинтенсивным сель/хоз, преобладанием животноводства, высокой долей в посевах серых хлебов и кормовых культур, преимущественно молочным направлением КРС:</t>
  </si>
  <si>
    <t>3. Какая группа азиатских стран представлена монархической формой управления и федеративной административно- территориального устройства:</t>
  </si>
  <si>
    <t>5. Какая из следующих групп представлена странами, крупнейшими по числу жителей ( более 100 млн. чел. В каждой ) и одновременно весьма плотно заселенными (более 100 чел. на км^2):</t>
  </si>
  <si>
    <t>14. О какой стране идет речь: "…- бывшая социалистическая страна; не имеет выхода в мировой океан; характеризуется резко континентальным климатом; основу международной специализации составляет продукция животноводства и горнодобывающей промышленности".</t>
  </si>
  <si>
    <t>4. По производству какого вида продукции гражданского машиностроения США занимает относительно скромное место в мире:</t>
  </si>
  <si>
    <t>а) авиакосмической промышленности;               б) химии органического синтеза;                                в) лесной промышленности;                                              г) атомной электроэнергии.</t>
  </si>
  <si>
    <t>а) "Дженерал Моторз";                                                   б) "Боинг";                                                              в) "IBM";                                                                    г) "Филипп Моррис".</t>
  </si>
  <si>
    <t>12. Ошибка в утверждении, что высокоразвитыми отраслями животноводства Северной Америки являются:</t>
  </si>
  <si>
    <t>1. Какой субрегион Австралии и Океании является наиболее крупным по площади, числу жителей и экономическому потенциалу:</t>
  </si>
  <si>
    <t>а) Главная черта географического положения - удаленность и островное положение.                           б) Все страны региона, за исключением Австралии и Новой Зеландии, являются развивающимися.                                                  в) На политической карте региона представлены только республики и унитарные гос-ва.                                                                    г) В регионе сохранились владения США, Франции, Великобритании, Австралии и Новой Зеландии.</t>
  </si>
  <si>
    <t>8. Какое из следующих утверждений является ошибочным:</t>
  </si>
  <si>
    <t>а) По стоимости экспорта сель/хоз продукции Австралия уступает лишь США, а в расчете на душу населения - не имеет себе равных в мире.                                                                             б) Отличительная особенность сель/хоз Австралии относительно невысокая интенсивность, но исключительно высокая экспортная направленность.                                    в) Преобладающее в структуре сель/хоз Австралии животноводство базируется в основном на огромных естественных пастбищных угодьях.                                                     г) Преобладающие в посевах пшеница, сахарный тростник, ячмень, хлопчатник концентрируются в основном в центре и севере-западе Австралии.</t>
  </si>
  <si>
    <t>а) нефть, железные руды, древесина;                             б) мясо, шерсть, коровье масло;                                в) автомобили, цветные металлы, пластмассы;                                                        г) пшеница, рис, сахарная свекла.</t>
  </si>
  <si>
    <t>а) Румыния, Болгария, Австрия, Польша;       б) Болгария, Югославия, Чехия, Македония;                                                 в) Румыния, Венгрия, Словакия, Нидерланды;                                                             г) Украина, Франция, Швейцария, Дания.</t>
  </si>
  <si>
    <r>
      <t xml:space="preserve">13.Расположите соответственно виду продукций страны-производители ( </t>
    </r>
    <r>
      <rPr>
        <b/>
        <i/>
        <sz val="10"/>
        <rFont val="Arial"/>
        <family val="2"/>
      </rPr>
      <t>вид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продукции:</t>
    </r>
    <r>
      <rPr>
        <sz val="10"/>
        <rFont val="Arial"/>
        <family val="2"/>
      </rPr>
      <t xml:space="preserve"> алюминий; бумага; оливковое масло; сыр ).                                                  </t>
    </r>
    <r>
      <rPr>
        <b/>
        <i/>
        <sz val="10"/>
        <rFont val="Arial"/>
        <family val="2"/>
      </rPr>
      <t xml:space="preserve">Страны - крупные производители: </t>
    </r>
    <r>
      <rPr>
        <sz val="10"/>
        <rFont val="Arial"/>
        <family val="2"/>
      </rPr>
      <t xml:space="preserve">                                                                                       а) Греция;                                                                                                        б) Швейцария;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                                                в) Норвегия;                                                                                                     г) Финляндия.</t>
    </r>
  </si>
  <si>
    <t xml:space="preserve">3. Каким  видом полезных ископаемых относительно бедна  Латинская Америка:  </t>
  </si>
  <si>
    <t>а) экономически развитые;                                            б) развивающиеся;                                                    в) социалистические;                                                г) переходного типа.</t>
  </si>
  <si>
    <t>2. По какому показателю географического положения различаются Украина и Грузия, с одной стороны, и Беларусь, Молдова, Армения, Азербайджан, Казахстан и страны Средней Азии, с другой:</t>
  </si>
  <si>
    <t>а) природными зонами;                                                     б) наличием выхода в открытые моря;                             в) пограничным положением с Россией;                     г) положением на пересечении транзитных транспортных магистралей.</t>
  </si>
  <si>
    <t>3. Богатство какими видами природных ресурсов объединяет Украину и Казахстан:</t>
  </si>
  <si>
    <t>а) внутриконтинентальное положение;                          б) бедность топливно-энергетическими ресурсами;                                                               в) равнинность рельефа;                                          г) обеспеченность трудовыми ресурсами.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</si>
</sst>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name val="Arial"/>
      <family val="2"/>
    </font>
    <font>
      <sz val="12"/>
      <name val="Fixedsys"/>
      <family val="2"/>
    </font>
    <font>
      <sz val="8"/>
      <name val="Arial Cyr"/>
      <family val="0"/>
    </font>
    <font>
      <sz val="11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Arial Black"/>
      <family val="2"/>
    </font>
    <font>
      <u val="single"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2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4" borderId="0" xfId="0" applyFill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 vertical="top" wrapText="1"/>
    </xf>
    <xf numFmtId="0" fontId="0" fillId="5" borderId="0" xfId="0" applyFill="1" applyAlignment="1">
      <alignment/>
    </xf>
    <xf numFmtId="0" fontId="0" fillId="5" borderId="0" xfId="0" applyFill="1" applyAlignment="1">
      <alignment vertical="top"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vertical="top" wrapText="1"/>
    </xf>
    <xf numFmtId="0" fontId="0" fillId="6" borderId="0" xfId="0" applyFill="1" applyAlignment="1">
      <alignment/>
    </xf>
    <xf numFmtId="0" fontId="0" fillId="6" borderId="0" xfId="0" applyFill="1" applyAlignment="1">
      <alignment vertical="top"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vertical="top" wrapText="1"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16" fillId="7" borderId="0" xfId="0" applyFont="1" applyFill="1" applyAlignment="1">
      <alignment/>
    </xf>
    <xf numFmtId="0" fontId="16" fillId="7" borderId="1" xfId="0" applyFont="1" applyFill="1" applyBorder="1" applyAlignment="1">
      <alignment/>
    </xf>
    <xf numFmtId="0" fontId="16" fillId="7" borderId="1" xfId="0" applyFont="1" applyFill="1" applyBorder="1" applyAlignment="1">
      <alignment vertical="top" wrapText="1"/>
    </xf>
    <xf numFmtId="0" fontId="16" fillId="7" borderId="0" xfId="0" applyFont="1" applyFill="1" applyAlignment="1">
      <alignment vertical="top" wrapText="1"/>
    </xf>
    <xf numFmtId="0" fontId="0" fillId="8" borderId="0" xfId="0" applyFill="1" applyAlignment="1">
      <alignment/>
    </xf>
    <xf numFmtId="0" fontId="0" fillId="8" borderId="0" xfId="0" applyFill="1" applyAlignment="1">
      <alignment vertical="top"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vertical="top"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top" wrapText="1"/>
    </xf>
    <xf numFmtId="0" fontId="14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0" fontId="16" fillId="7" borderId="1" xfId="0" applyFont="1" applyFill="1" applyBorder="1" applyAlignment="1">
      <alignment vertical="top" wrapText="1"/>
    </xf>
    <xf numFmtId="0" fontId="15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7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7" fillId="9" borderId="3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123825</xdr:rowOff>
    </xdr:from>
    <xdr:to>
      <xdr:col>12</xdr:col>
      <xdr:colOff>495300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704975" y="1095375"/>
          <a:ext cx="7134225" cy="3200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"/>
              <a:cs typeface="Arial"/>
            </a:rPr>
            <a:t>Компьютерная версия 
тестовых заданий по географии 10 класс
"Региональный обзор мира"
составитель:
Коркин П.М. 
учитель географии МОУ СОШ № 6 г. Амурска
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133350</xdr:rowOff>
    </xdr:from>
    <xdr:to>
      <xdr:col>2</xdr:col>
      <xdr:colOff>571500</xdr:colOff>
      <xdr:row>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85725</xdr:rowOff>
    </xdr:from>
    <xdr:to>
      <xdr:col>4</xdr:col>
      <xdr:colOff>371475</xdr:colOff>
      <xdr:row>24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52675"/>
          <a:ext cx="3048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14</xdr:row>
      <xdr:rowOff>47625</xdr:rowOff>
    </xdr:from>
    <xdr:to>
      <xdr:col>14</xdr:col>
      <xdr:colOff>533400</xdr:colOff>
      <xdr:row>22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2314575"/>
          <a:ext cx="2743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</xdr:row>
      <xdr:rowOff>28575</xdr:rowOff>
    </xdr:from>
    <xdr:to>
      <xdr:col>15</xdr:col>
      <xdr:colOff>523875</xdr:colOff>
      <xdr:row>9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90500"/>
          <a:ext cx="3924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7" sqref="N7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27.75390625" style="2" customWidth="1"/>
    <col min="2" max="2" width="40.625" style="2" customWidth="1"/>
    <col min="3" max="3" width="16.00390625" style="2" customWidth="1"/>
    <col min="4" max="4" width="10.00390625" style="2" hidden="1" customWidth="1"/>
    <col min="5" max="16384" width="9.125" style="2" customWidth="1"/>
  </cols>
  <sheetData>
    <row r="1" spans="1:5" ht="26.25" customHeight="1">
      <c r="A1" s="56" t="s">
        <v>101</v>
      </c>
      <c r="B1" s="56"/>
      <c r="C1" s="56"/>
      <c r="D1" s="56"/>
      <c r="E1" s="56"/>
    </row>
    <row r="2" spans="1:6" ht="41.25" customHeight="1">
      <c r="A2" s="3" t="s">
        <v>83</v>
      </c>
      <c r="B2" s="3" t="s">
        <v>84</v>
      </c>
      <c r="C2" s="3" t="s">
        <v>85</v>
      </c>
      <c r="D2" s="3" t="s">
        <v>86</v>
      </c>
      <c r="E2" s="4" t="s">
        <v>130</v>
      </c>
      <c r="F2" s="53" t="s">
        <v>147</v>
      </c>
    </row>
    <row r="3" spans="1:6" ht="14.25" customHeight="1">
      <c r="A3" s="5"/>
      <c r="B3" s="5"/>
      <c r="C3" s="5"/>
      <c r="D3" s="5"/>
      <c r="E3" s="5"/>
      <c r="F3" s="5"/>
    </row>
    <row r="4" spans="1:6" ht="102">
      <c r="A4" s="6" t="s">
        <v>87</v>
      </c>
      <c r="B4" s="7" t="s">
        <v>108</v>
      </c>
      <c r="C4" s="5" t="s">
        <v>67</v>
      </c>
      <c r="D4" s="5" t="str">
        <f>IF(C4="г","1","0")</f>
        <v>1</v>
      </c>
      <c r="E4" s="8">
        <f>D4+D5+D6+D7+D8+D9+D10+D11+D12+D13+D14+D15+D16+D17</f>
        <v>1</v>
      </c>
      <c r="F4" s="73" t="str">
        <f>IF(E4&gt;12,"4",IF(E4&gt;=10,"4",IF(E4&gt;6,"3",IF(E4&lt;=6,"2"))))</f>
        <v>2</v>
      </c>
    </row>
    <row r="5" spans="1:6" ht="63.75">
      <c r="A5" s="9" t="s">
        <v>88</v>
      </c>
      <c r="B5" s="7" t="s">
        <v>164</v>
      </c>
      <c r="C5" s="5"/>
      <c r="D5" s="5" t="str">
        <f>IF(C5="б","1","0")</f>
        <v>0</v>
      </c>
      <c r="E5" s="5"/>
      <c r="F5" s="5"/>
    </row>
    <row r="6" spans="1:6" ht="51">
      <c r="A6" s="9" t="s">
        <v>89</v>
      </c>
      <c r="B6" s="7" t="s">
        <v>90</v>
      </c>
      <c r="C6" s="5"/>
      <c r="D6" s="5" t="str">
        <f>IF(C6="в","1","0")</f>
        <v>0</v>
      </c>
      <c r="E6" s="5"/>
      <c r="F6" s="5"/>
    </row>
    <row r="7" spans="1:6" ht="89.25">
      <c r="A7" s="9" t="s">
        <v>165</v>
      </c>
      <c r="B7" s="7" t="s">
        <v>91</v>
      </c>
      <c r="C7" s="5"/>
      <c r="D7" s="5" t="str">
        <f>IF(C7="г","1","0")</f>
        <v>0</v>
      </c>
      <c r="E7" s="5"/>
      <c r="F7" s="5"/>
    </row>
    <row r="8" spans="1:6" ht="76.5">
      <c r="A8" s="9" t="s">
        <v>92</v>
      </c>
      <c r="B8" s="7" t="s">
        <v>183</v>
      </c>
      <c r="C8" s="5"/>
      <c r="D8" s="5" t="str">
        <f>IF(C8="в","1","0")</f>
        <v>0</v>
      </c>
      <c r="E8" s="5"/>
      <c r="F8" s="5"/>
    </row>
    <row r="9" spans="1:6" ht="51">
      <c r="A9" s="9" t="s">
        <v>166</v>
      </c>
      <c r="B9" s="7" t="s">
        <v>93</v>
      </c>
      <c r="C9" s="5"/>
      <c r="D9" s="5" t="str">
        <f>IF(C9="в","1","0")</f>
        <v>0</v>
      </c>
      <c r="E9" s="5"/>
      <c r="F9" s="5"/>
    </row>
    <row r="10" spans="1:6" ht="63.75">
      <c r="A10" s="9" t="s">
        <v>167</v>
      </c>
      <c r="B10" s="7" t="s">
        <v>94</v>
      </c>
      <c r="C10" s="5"/>
      <c r="D10" s="5" t="str">
        <f>IF(C10="в","1","0")</f>
        <v>0</v>
      </c>
      <c r="E10" s="5"/>
      <c r="F10" s="5"/>
    </row>
    <row r="11" spans="1:6" ht="51">
      <c r="A11" s="9" t="s">
        <v>95</v>
      </c>
      <c r="B11" s="7" t="s">
        <v>109</v>
      </c>
      <c r="C11" s="5"/>
      <c r="D11" s="5" t="str">
        <f>IF(C11="в","1","0")</f>
        <v>0</v>
      </c>
      <c r="E11" s="5"/>
      <c r="F11" s="5"/>
    </row>
    <row r="12" spans="1:6" ht="102">
      <c r="A12" s="9" t="s">
        <v>168</v>
      </c>
      <c r="B12" s="7" t="s">
        <v>169</v>
      </c>
      <c r="C12" s="5"/>
      <c r="D12" s="5" t="str">
        <f>IF(C12="а","1","0")</f>
        <v>0</v>
      </c>
      <c r="E12" s="5"/>
      <c r="F12" s="5"/>
    </row>
    <row r="13" spans="1:6" ht="127.5">
      <c r="A13" s="9" t="s">
        <v>170</v>
      </c>
      <c r="B13" s="7" t="s">
        <v>96</v>
      </c>
      <c r="C13" s="5"/>
      <c r="D13" s="5" t="str">
        <f>IF(C13="г","1","0")</f>
        <v>0</v>
      </c>
      <c r="E13" s="5"/>
      <c r="F13" s="5"/>
    </row>
    <row r="14" spans="1:6" ht="66" customHeight="1">
      <c r="A14" s="57" t="s">
        <v>97</v>
      </c>
      <c r="B14" s="57"/>
      <c r="C14" s="5"/>
      <c r="D14" s="5" t="str">
        <f>IF(C14="Нидерланды","1","0")</f>
        <v>0</v>
      </c>
      <c r="E14" s="5"/>
      <c r="F14" s="5"/>
    </row>
    <row r="15" spans="1:6" ht="54" customHeight="1">
      <c r="A15" s="57" t="s">
        <v>98</v>
      </c>
      <c r="B15" s="57"/>
      <c r="C15" s="5"/>
      <c r="D15" s="5" t="str">
        <f>IF(C15="Великобритания","1","0")</f>
        <v>0</v>
      </c>
      <c r="E15" s="5"/>
      <c r="F15" s="5"/>
    </row>
    <row r="16" spans="1:6" ht="92.25" customHeight="1">
      <c r="A16" s="57" t="s">
        <v>184</v>
      </c>
      <c r="B16" s="58"/>
      <c r="C16" s="5"/>
      <c r="D16" s="5" t="str">
        <f>IF(C16="в,г,а,б","1","0")</f>
        <v>0</v>
      </c>
      <c r="E16" s="5"/>
      <c r="F16" s="5"/>
    </row>
    <row r="17" spans="1:6" ht="158.25" customHeight="1">
      <c r="A17" s="7" t="s">
        <v>99</v>
      </c>
      <c r="B17" s="10" t="s">
        <v>100</v>
      </c>
      <c r="C17" s="5"/>
      <c r="D17" s="5" t="str">
        <f>IF(C17="г","1","0")</f>
        <v>0</v>
      </c>
      <c r="E17" s="5"/>
      <c r="F17" s="5"/>
    </row>
    <row r="18" spans="1:5" ht="60" customHeight="1">
      <c r="A18" s="54" t="s">
        <v>163</v>
      </c>
      <c r="B18" s="55"/>
      <c r="C18" s="55"/>
      <c r="D18" s="55"/>
      <c r="E18" s="55"/>
    </row>
  </sheetData>
  <mergeCells count="5">
    <mergeCell ref="A18:E18"/>
    <mergeCell ref="A1:E1"/>
    <mergeCell ref="A14:B14"/>
    <mergeCell ref="A15:B15"/>
    <mergeCell ref="A16:B16"/>
  </mergeCells>
  <printOptions/>
  <pageMargins left="0.75" right="0.75" top="1" bottom="1" header="0.5" footer="0.5"/>
  <pageSetup orientation="portrait" paperSize="9"/>
  <ignoredErrors>
    <ignoredError sqref="D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27.75390625" style="11" customWidth="1"/>
    <col min="2" max="2" width="40.625" style="11" customWidth="1"/>
    <col min="3" max="3" width="12.125" style="11" customWidth="1"/>
    <col min="4" max="4" width="10.00390625" style="11" hidden="1" customWidth="1"/>
    <col min="5" max="16384" width="9.125" style="11" customWidth="1"/>
  </cols>
  <sheetData>
    <row r="1" spans="1:5" ht="26.25" customHeight="1">
      <c r="A1" s="26" t="s">
        <v>102</v>
      </c>
      <c r="B1" s="27"/>
      <c r="C1" s="27"/>
      <c r="D1" s="27"/>
      <c r="E1" s="27"/>
    </row>
    <row r="2" spans="1:6" ht="39.75" customHeight="1">
      <c r="A2" s="13" t="s">
        <v>83</v>
      </c>
      <c r="B2" s="13" t="s">
        <v>84</v>
      </c>
      <c r="C2" s="13" t="s">
        <v>85</v>
      </c>
      <c r="D2" s="13" t="s">
        <v>86</v>
      </c>
      <c r="E2" s="14" t="s">
        <v>130</v>
      </c>
      <c r="F2" s="13" t="s">
        <v>147</v>
      </c>
    </row>
    <row r="3" spans="1:6" ht="12.75">
      <c r="A3" s="15"/>
      <c r="B3" s="15"/>
      <c r="C3" s="16"/>
      <c r="D3" s="16"/>
      <c r="E3" s="16"/>
      <c r="F3" s="16"/>
    </row>
    <row r="4" spans="1:6" ht="140.25">
      <c r="A4" s="15" t="s">
        <v>52</v>
      </c>
      <c r="B4" s="15" t="s">
        <v>53</v>
      </c>
      <c r="C4" s="16"/>
      <c r="D4" s="16" t="str">
        <f>IF(C4="б","1","0")</f>
        <v>0</v>
      </c>
      <c r="E4" s="16">
        <f>D4+D5+D6+D7+D8+D9+D10+D11+D12+D13+D14+D15+D16+D17+D18</f>
        <v>0</v>
      </c>
      <c r="F4" s="74" t="str">
        <f>IF(E4&gt;13,"4",IF(E4&gt;=10,"4",IF(E4&gt;7,"3",IF(E4&lt;=7,"2"))))</f>
        <v>2</v>
      </c>
    </row>
    <row r="5" spans="1:6" ht="165.75">
      <c r="A5" s="15" t="s">
        <v>50</v>
      </c>
      <c r="B5" s="15" t="s">
        <v>110</v>
      </c>
      <c r="C5" s="16"/>
      <c r="D5" s="16" t="str">
        <f>IF(C5="б","1","0")</f>
        <v>0</v>
      </c>
      <c r="E5" s="16"/>
      <c r="F5" s="16"/>
    </row>
    <row r="6" spans="1:6" ht="76.5">
      <c r="A6" s="15" t="s">
        <v>171</v>
      </c>
      <c r="B6" s="15" t="s">
        <v>111</v>
      </c>
      <c r="C6" s="16"/>
      <c r="D6" s="16" t="str">
        <f>IF(C6="б","1","0")</f>
        <v>0</v>
      </c>
      <c r="E6" s="16"/>
      <c r="F6" s="16"/>
    </row>
    <row r="7" spans="1:6" ht="51">
      <c r="A7" s="15" t="s">
        <v>113</v>
      </c>
      <c r="B7" s="15" t="s">
        <v>112</v>
      </c>
      <c r="C7" s="16"/>
      <c r="D7" s="16" t="str">
        <f>IF(C7="г","1","0")</f>
        <v>0</v>
      </c>
      <c r="E7" s="16"/>
      <c r="F7" s="16"/>
    </row>
    <row r="8" spans="1:6" ht="89.25">
      <c r="A8" s="15" t="s">
        <v>172</v>
      </c>
      <c r="B8" s="15" t="s">
        <v>114</v>
      </c>
      <c r="C8" s="16"/>
      <c r="D8" s="16" t="str">
        <f>IF(C8="г","1","0")</f>
        <v>0</v>
      </c>
      <c r="E8" s="16"/>
      <c r="F8" s="16"/>
    </row>
    <row r="9" spans="1:6" ht="63.75">
      <c r="A9" s="15" t="s">
        <v>115</v>
      </c>
      <c r="B9" s="15" t="s">
        <v>116</v>
      </c>
      <c r="C9" s="16"/>
      <c r="D9" s="16" t="str">
        <f>IF(C9="б","1","0")</f>
        <v>0</v>
      </c>
      <c r="E9" s="16"/>
      <c r="F9" s="16"/>
    </row>
    <row r="10" spans="1:6" ht="63.75">
      <c r="A10" s="15" t="s">
        <v>51</v>
      </c>
      <c r="B10" s="15" t="s">
        <v>117</v>
      </c>
      <c r="C10" s="16"/>
      <c r="D10" s="16" t="str">
        <f>IF(C10="б","1","0")</f>
        <v>0</v>
      </c>
      <c r="E10" s="16"/>
      <c r="F10" s="16"/>
    </row>
    <row r="11" spans="1:6" ht="90.75" customHeight="1">
      <c r="A11" s="28" t="s">
        <v>124</v>
      </c>
      <c r="B11" s="28"/>
      <c r="C11" s="16"/>
      <c r="D11" s="16" t="str">
        <f>IF(C11="в,г,б,а","1","0")</f>
        <v>0</v>
      </c>
      <c r="E11" s="16"/>
      <c r="F11" s="16"/>
    </row>
    <row r="12" spans="1:6" ht="140.25">
      <c r="A12" s="15" t="s">
        <v>118</v>
      </c>
      <c r="B12" s="15" t="s">
        <v>119</v>
      </c>
      <c r="C12" s="16"/>
      <c r="D12" s="16" t="str">
        <f>IF(C12="г","1","0")</f>
        <v>0</v>
      </c>
      <c r="E12" s="16"/>
      <c r="F12" s="16"/>
    </row>
    <row r="13" spans="1:6" ht="51">
      <c r="A13" s="15" t="s">
        <v>120</v>
      </c>
      <c r="B13" s="15" t="s">
        <v>121</v>
      </c>
      <c r="C13" s="16"/>
      <c r="D13" s="16" t="str">
        <f>IF(C13="в","1","0")</f>
        <v>0</v>
      </c>
      <c r="E13" s="16"/>
      <c r="F13" s="16"/>
    </row>
    <row r="14" spans="1:6" ht="51">
      <c r="A14" s="15" t="s">
        <v>122</v>
      </c>
      <c r="B14" s="15" t="s">
        <v>123</v>
      </c>
      <c r="C14" s="16"/>
      <c r="D14" s="16" t="str">
        <f>IF(C14="в","1","0")</f>
        <v>0</v>
      </c>
      <c r="E14" s="16"/>
      <c r="F14" s="16"/>
    </row>
    <row r="15" spans="1:6" ht="102" customHeight="1">
      <c r="A15" s="15" t="s">
        <v>56</v>
      </c>
      <c r="B15" s="17" t="s">
        <v>57</v>
      </c>
      <c r="C15" s="16"/>
      <c r="D15" s="16" t="str">
        <f>IF(C15="в,г,а,б","1","0")</f>
        <v>0</v>
      </c>
      <c r="E15" s="16"/>
      <c r="F15" s="16"/>
    </row>
    <row r="16" spans="1:6" ht="89.25">
      <c r="A16" s="15" t="s">
        <v>125</v>
      </c>
      <c r="B16" s="15" t="s">
        <v>126</v>
      </c>
      <c r="C16" s="16"/>
      <c r="D16" s="16" t="str">
        <f>IF(C16="г","1","0")</f>
        <v>0</v>
      </c>
      <c r="E16" s="16"/>
      <c r="F16" s="16"/>
    </row>
    <row r="17" spans="1:6" ht="51" customHeight="1">
      <c r="A17" s="28" t="s">
        <v>173</v>
      </c>
      <c r="B17" s="29"/>
      <c r="C17" s="16"/>
      <c r="D17" s="16" t="str">
        <f>IF(C17="Монголия","1","0")</f>
        <v>0</v>
      </c>
      <c r="E17" s="16"/>
      <c r="F17" s="16"/>
    </row>
    <row r="18" spans="1:6" ht="114.75" customHeight="1">
      <c r="A18" s="15" t="s">
        <v>54</v>
      </c>
      <c r="B18" s="17" t="s">
        <v>55</v>
      </c>
      <c r="C18" s="16"/>
      <c r="D18" s="16" t="str">
        <f>IF(C18="г","1","0")</f>
        <v>0</v>
      </c>
      <c r="E18" s="16"/>
      <c r="F18" s="16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</sheetData>
  <mergeCells count="3">
    <mergeCell ref="A1:E1"/>
    <mergeCell ref="A11:B11"/>
    <mergeCell ref="A17:B17"/>
  </mergeCells>
  <printOptions/>
  <pageMargins left="0.75" right="0.75" top="1" bottom="1" header="0.5" footer="0.5"/>
  <pageSetup orientation="portrait" paperSize="9"/>
  <ignoredErrors>
    <ignoredError sqref="D11 D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ySplit="2" topLeftCell="BM16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27.75390625" style="18" customWidth="1"/>
    <col min="2" max="2" width="40.625" style="18" customWidth="1"/>
    <col min="3" max="3" width="12.125" style="18" customWidth="1"/>
    <col min="4" max="4" width="10.00390625" style="18" hidden="1" customWidth="1"/>
    <col min="5" max="16384" width="9.125" style="18" customWidth="1"/>
  </cols>
  <sheetData>
    <row r="1" spans="1:4" ht="26.25" customHeight="1">
      <c r="A1" s="59" t="s">
        <v>103</v>
      </c>
      <c r="B1" s="60"/>
      <c r="C1" s="60"/>
      <c r="D1" s="60"/>
    </row>
    <row r="2" spans="1:6" ht="40.5" customHeight="1">
      <c r="A2" s="51" t="s">
        <v>83</v>
      </c>
      <c r="B2" s="51" t="s">
        <v>84</v>
      </c>
      <c r="C2" s="51" t="s">
        <v>85</v>
      </c>
      <c r="D2" s="51" t="s">
        <v>86</v>
      </c>
      <c r="E2" s="52" t="s">
        <v>130</v>
      </c>
      <c r="F2" s="51" t="s">
        <v>147</v>
      </c>
    </row>
    <row r="3" spans="1:6" ht="12.75">
      <c r="A3" s="21"/>
      <c r="B3" s="21"/>
      <c r="C3" s="20"/>
      <c r="D3" s="20"/>
      <c r="E3" s="20"/>
      <c r="F3" s="20"/>
    </row>
    <row r="4" spans="1:6" ht="114.75">
      <c r="A4" s="21" t="s">
        <v>127</v>
      </c>
      <c r="B4" s="21" t="s">
        <v>162</v>
      </c>
      <c r="C4" s="20"/>
      <c r="D4" s="20" t="str">
        <f>IF(C4="б","1","0")</f>
        <v>0</v>
      </c>
      <c r="E4" s="20">
        <f>D4+D5+D6+D7+D8+D9+D10+D11+D12+D13+D14+D15+D16+D17+D18</f>
        <v>0</v>
      </c>
      <c r="F4" s="20"/>
    </row>
    <row r="5" spans="1:6" ht="153">
      <c r="A5" s="21" t="s">
        <v>128</v>
      </c>
      <c r="B5" s="21" t="s">
        <v>129</v>
      </c>
      <c r="C5" s="20"/>
      <c r="D5" s="20" t="str">
        <f>IF(C5="б","1","0")</f>
        <v>0</v>
      </c>
      <c r="E5" s="20"/>
      <c r="F5" s="20"/>
    </row>
    <row r="6" spans="1:6" ht="51">
      <c r="A6" s="21" t="s">
        <v>131</v>
      </c>
      <c r="B6" s="21" t="s">
        <v>132</v>
      </c>
      <c r="C6" s="20"/>
      <c r="D6" s="20" t="str">
        <f>IF(C6="в","1","0")</f>
        <v>0</v>
      </c>
      <c r="E6" s="20"/>
      <c r="F6" s="20"/>
    </row>
    <row r="7" spans="1:6" ht="63.75">
      <c r="A7" s="21" t="s">
        <v>174</v>
      </c>
      <c r="B7" s="21" t="s">
        <v>133</v>
      </c>
      <c r="C7" s="20"/>
      <c r="D7" s="20" t="str">
        <f>IF(C7="б","1","0")</f>
        <v>0</v>
      </c>
      <c r="E7" s="20"/>
      <c r="F7" s="20"/>
    </row>
    <row r="8" spans="1:6" ht="63.75">
      <c r="A8" s="21" t="s">
        <v>134</v>
      </c>
      <c r="B8" s="21" t="s">
        <v>135</v>
      </c>
      <c r="C8" s="20"/>
      <c r="D8" s="20" t="str">
        <f>IF(C8="г","1","0")</f>
        <v>0</v>
      </c>
      <c r="E8" s="20"/>
      <c r="F8" s="20"/>
    </row>
    <row r="9" spans="1:6" ht="63.75">
      <c r="A9" s="21" t="s">
        <v>136</v>
      </c>
      <c r="B9" s="21" t="s">
        <v>175</v>
      </c>
      <c r="C9" s="20"/>
      <c r="D9" s="20" t="str">
        <f>IF(C9="в","1","0")</f>
        <v>0</v>
      </c>
      <c r="E9" s="20"/>
      <c r="F9" s="20"/>
    </row>
    <row r="10" spans="1:6" ht="89.25" customHeight="1">
      <c r="A10" s="61" t="s">
        <v>148</v>
      </c>
      <c r="B10" s="61"/>
      <c r="C10" s="20"/>
      <c r="D10" s="20" t="str">
        <f>IF(C10="в,г,а,б","1","0")</f>
        <v>0</v>
      </c>
      <c r="E10" s="20"/>
      <c r="F10" s="20"/>
    </row>
    <row r="11" spans="1:6" ht="76.5">
      <c r="A11" s="21" t="s">
        <v>149</v>
      </c>
      <c r="B11" s="21" t="s">
        <v>150</v>
      </c>
      <c r="C11" s="20"/>
      <c r="D11" s="20" t="str">
        <f>IF(C11="в","1","0")</f>
        <v>0</v>
      </c>
      <c r="E11" s="20"/>
      <c r="F11" s="20"/>
    </row>
    <row r="12" spans="1:6" ht="51">
      <c r="A12" s="21" t="s">
        <v>151</v>
      </c>
      <c r="B12" s="21" t="s">
        <v>176</v>
      </c>
      <c r="C12" s="20"/>
      <c r="D12" s="20" t="str">
        <f>IF(C12="б","1","0")</f>
        <v>0</v>
      </c>
      <c r="E12" s="20"/>
      <c r="F12" s="20"/>
    </row>
    <row r="13" spans="1:6" ht="63.75">
      <c r="A13" s="21" t="s">
        <v>152</v>
      </c>
      <c r="B13" s="21" t="s">
        <v>153</v>
      </c>
      <c r="C13" s="20"/>
      <c r="D13" s="20" t="str">
        <f>IF(C13="г","1","0")</f>
        <v>0</v>
      </c>
      <c r="E13" s="20"/>
      <c r="F13" s="20"/>
    </row>
    <row r="14" spans="1:6" ht="76.5">
      <c r="A14" s="21" t="s">
        <v>154</v>
      </c>
      <c r="B14" s="21" t="s">
        <v>155</v>
      </c>
      <c r="C14" s="20"/>
      <c r="D14" s="20" t="str">
        <f>IF(C14="г","1","0")</f>
        <v>0</v>
      </c>
      <c r="E14" s="20"/>
      <c r="F14" s="20"/>
    </row>
    <row r="15" spans="1:6" ht="51">
      <c r="A15" s="21" t="s">
        <v>177</v>
      </c>
      <c r="B15" s="21" t="s">
        <v>156</v>
      </c>
      <c r="C15" s="20"/>
      <c r="D15" s="20" t="str">
        <f>IF(C15="б","1","0")</f>
        <v>0</v>
      </c>
      <c r="E15" s="20"/>
      <c r="F15" s="20"/>
    </row>
    <row r="16" spans="1:6" ht="76.5">
      <c r="A16" s="21" t="s">
        <v>157</v>
      </c>
      <c r="B16" s="21" t="s">
        <v>158</v>
      </c>
      <c r="C16" s="20"/>
      <c r="D16" s="20" t="str">
        <f>IF(C16="г","1","0")</f>
        <v>0</v>
      </c>
      <c r="E16" s="20"/>
      <c r="F16" s="75" t="str">
        <f>IF(E16&gt;13,"4",IF(E16&gt;=10,"4",IF(E16&gt;7,"3",IF(E16&lt;=7,"2"))))</f>
        <v>2</v>
      </c>
    </row>
    <row r="17" spans="1:6" ht="38.25" customHeight="1">
      <c r="A17" s="61" t="s">
        <v>159</v>
      </c>
      <c r="B17" s="61"/>
      <c r="C17" s="20"/>
      <c r="D17" s="20" t="str">
        <f>IF(C17="кукурузный","1","0")</f>
        <v>0</v>
      </c>
      <c r="E17" s="20"/>
      <c r="F17" s="20"/>
    </row>
    <row r="18" spans="1:6" ht="51">
      <c r="A18" s="21" t="s">
        <v>160</v>
      </c>
      <c r="B18" s="21" t="s">
        <v>161</v>
      </c>
      <c r="C18" s="20"/>
      <c r="D18" s="20" t="str">
        <f>IF(C18="г","1","0")</f>
        <v>0</v>
      </c>
      <c r="E18" s="20"/>
      <c r="F18" s="20"/>
    </row>
    <row r="19" spans="1:2" ht="12.75">
      <c r="A19" s="19"/>
      <c r="B19" s="19"/>
    </row>
    <row r="20" spans="1:2" ht="12.75">
      <c r="A20" s="19"/>
      <c r="B20" s="19"/>
    </row>
    <row r="21" spans="1:2" ht="12.75">
      <c r="A21" s="19"/>
      <c r="B21" s="19"/>
    </row>
    <row r="22" spans="1:2" ht="12.75">
      <c r="A22" s="19"/>
      <c r="B22" s="19"/>
    </row>
    <row r="23" spans="1:2" ht="12.75">
      <c r="A23" s="19"/>
      <c r="B23" s="19"/>
    </row>
    <row r="24" spans="1:2" ht="12.75">
      <c r="A24" s="19"/>
      <c r="B24" s="19"/>
    </row>
  </sheetData>
  <mergeCells count="3">
    <mergeCell ref="A1:D1"/>
    <mergeCell ref="A10:B10"/>
    <mergeCell ref="A17:B17"/>
  </mergeCells>
  <printOptions/>
  <pageMargins left="0.75" right="0.75" top="1" bottom="1" header="0.5" footer="0.5"/>
  <pageSetup orientation="portrait" paperSize="9"/>
  <ignoredErrors>
    <ignoredError sqref="D6 D8 D10 D15 D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29.625" style="22" customWidth="1"/>
    <col min="2" max="2" width="46.625" style="22" customWidth="1"/>
    <col min="3" max="3" width="12.125" style="22" customWidth="1"/>
    <col min="4" max="4" width="10.00390625" style="22" hidden="1" customWidth="1"/>
    <col min="5" max="16384" width="9.125" style="22" customWidth="1"/>
  </cols>
  <sheetData>
    <row r="1" spans="1:6" ht="26.25" customHeight="1">
      <c r="A1" s="63" t="s">
        <v>104</v>
      </c>
      <c r="B1" s="64"/>
      <c r="C1" s="64"/>
      <c r="D1" s="64"/>
      <c r="E1" s="64"/>
      <c r="F1" s="24"/>
    </row>
    <row r="2" spans="1:6" ht="39.75" customHeight="1">
      <c r="A2" s="49" t="s">
        <v>83</v>
      </c>
      <c r="B2" s="49" t="s">
        <v>84</v>
      </c>
      <c r="C2" s="49" t="s">
        <v>85</v>
      </c>
      <c r="D2" s="49" t="s">
        <v>86</v>
      </c>
      <c r="E2" s="50" t="s">
        <v>130</v>
      </c>
      <c r="F2" s="49" t="s">
        <v>147</v>
      </c>
    </row>
    <row r="3" spans="1:6" ht="12.75" customHeight="1">
      <c r="A3" s="24"/>
      <c r="B3" s="24"/>
      <c r="C3" s="24"/>
      <c r="D3" s="24"/>
      <c r="E3" s="48"/>
      <c r="F3" s="24"/>
    </row>
    <row r="4" spans="1:6" ht="129" customHeight="1">
      <c r="A4" s="25" t="s">
        <v>40</v>
      </c>
      <c r="B4" s="25" t="s">
        <v>137</v>
      </c>
      <c r="C4" s="24"/>
      <c r="D4" s="24" t="str">
        <f>IF(C4="б","1","0")</f>
        <v>0</v>
      </c>
      <c r="E4" s="48">
        <f>D4+D5+D6+D7+D8+D9+D10+D11+D12+D13+D14+D15+D16+D17+D18</f>
        <v>0</v>
      </c>
      <c r="F4" s="76" t="str">
        <f>IF(E4&gt;13,"4",IF(E4&gt;=10,"4",IF(E4&gt;7,"3",IF(E4&lt;=7,"2"))))</f>
        <v>2</v>
      </c>
    </row>
    <row r="5" spans="1:6" ht="129" customHeight="1">
      <c r="A5" s="62" t="s">
        <v>138</v>
      </c>
      <c r="B5" s="62"/>
      <c r="C5" s="24"/>
      <c r="D5" s="24" t="str">
        <f>IF(C5="в,а,б,г","1","0")</f>
        <v>0</v>
      </c>
      <c r="E5" s="48"/>
      <c r="F5" s="24"/>
    </row>
    <row r="6" spans="1:6" ht="51.75" customHeight="1">
      <c r="A6" s="25" t="s">
        <v>185</v>
      </c>
      <c r="B6" s="25" t="s">
        <v>139</v>
      </c>
      <c r="C6" s="24"/>
      <c r="D6" s="24" t="str">
        <f>IF(C6="в","1","0")</f>
        <v>0</v>
      </c>
      <c r="E6" s="48"/>
      <c r="F6" s="24"/>
    </row>
    <row r="7" spans="1:6" ht="60.75" customHeight="1">
      <c r="A7" s="25" t="s">
        <v>41</v>
      </c>
      <c r="B7" s="25" t="s">
        <v>42</v>
      </c>
      <c r="C7" s="24"/>
      <c r="D7" s="24" t="str">
        <f>IF(C7="б","1","0")</f>
        <v>0</v>
      </c>
      <c r="E7" s="48"/>
      <c r="F7" s="24"/>
    </row>
    <row r="8" spans="1:6" ht="140.25">
      <c r="A8" s="25" t="s">
        <v>43</v>
      </c>
      <c r="B8" s="25" t="s">
        <v>144</v>
      </c>
      <c r="C8" s="24"/>
      <c r="D8" s="24" t="str">
        <f>IF(C8="в","1","0")</f>
        <v>0</v>
      </c>
      <c r="E8" s="48"/>
      <c r="F8" s="24"/>
    </row>
    <row r="9" spans="1:6" ht="51">
      <c r="A9" s="25" t="s">
        <v>30</v>
      </c>
      <c r="B9" s="25" t="s">
        <v>44</v>
      </c>
      <c r="C9" s="24"/>
      <c r="D9" s="24" t="str">
        <f>IF(C9="б","1","0")</f>
        <v>0</v>
      </c>
      <c r="E9" s="48"/>
      <c r="F9" s="24"/>
    </row>
    <row r="10" spans="1:6" ht="104.25" customHeight="1">
      <c r="A10" s="62" t="s">
        <v>141</v>
      </c>
      <c r="B10" s="62"/>
      <c r="C10" s="24"/>
      <c r="D10" s="24" t="str">
        <f>IF(C10="в,г,а,б","1","0")</f>
        <v>0</v>
      </c>
      <c r="E10" s="48"/>
      <c r="F10" s="24"/>
    </row>
    <row r="11" spans="1:6" ht="51">
      <c r="A11" s="25" t="s">
        <v>31</v>
      </c>
      <c r="B11" s="25" t="s">
        <v>140</v>
      </c>
      <c r="C11" s="24"/>
      <c r="D11" s="24" t="str">
        <f>IF(C11="в","1","0")</f>
        <v>0</v>
      </c>
      <c r="E11" s="48"/>
      <c r="F11" s="24"/>
    </row>
    <row r="12" spans="1:6" ht="140.25">
      <c r="A12" s="25" t="s">
        <v>45</v>
      </c>
      <c r="B12" s="25" t="s">
        <v>142</v>
      </c>
      <c r="C12" s="24"/>
      <c r="D12" s="24" t="str">
        <f>IF(C12="в","1","0")</f>
        <v>0</v>
      </c>
      <c r="E12" s="48"/>
      <c r="F12" s="24"/>
    </row>
    <row r="13" spans="1:6" ht="51">
      <c r="A13" s="25" t="s">
        <v>32</v>
      </c>
      <c r="B13" s="25" t="s">
        <v>33</v>
      </c>
      <c r="C13" s="24"/>
      <c r="D13" s="24" t="str">
        <f>IF(C13="г","1","0")</f>
        <v>0</v>
      </c>
      <c r="E13" s="48"/>
      <c r="F13" s="24"/>
    </row>
    <row r="14" spans="1:6" ht="51">
      <c r="A14" s="25" t="s">
        <v>34</v>
      </c>
      <c r="B14" s="25" t="s">
        <v>35</v>
      </c>
      <c r="C14" s="24"/>
      <c r="D14" s="24" t="str">
        <f>IF(C14="в","1","0")</f>
        <v>0</v>
      </c>
      <c r="E14" s="48"/>
      <c r="F14" s="24"/>
    </row>
    <row r="15" spans="1:6" ht="153">
      <c r="A15" s="25" t="s">
        <v>46</v>
      </c>
      <c r="B15" s="25" t="s">
        <v>36</v>
      </c>
      <c r="C15" s="24"/>
      <c r="D15" s="24" t="str">
        <f>IF(C15="г","1","0")</f>
        <v>0</v>
      </c>
      <c r="E15" s="48"/>
      <c r="F15" s="24"/>
    </row>
    <row r="16" spans="1:6" ht="52.5" customHeight="1">
      <c r="A16" s="62" t="s">
        <v>37</v>
      </c>
      <c r="B16" s="62"/>
      <c r="C16" s="24"/>
      <c r="D16" s="24" t="str">
        <f>IF(C16="Куба","1","0")</f>
        <v>0</v>
      </c>
      <c r="E16" s="48"/>
      <c r="F16" s="24"/>
    </row>
    <row r="17" spans="1:6" ht="127.5">
      <c r="A17" s="25" t="s">
        <v>38</v>
      </c>
      <c r="B17" s="25" t="s">
        <v>143</v>
      </c>
      <c r="C17" s="24"/>
      <c r="D17" s="24" t="str">
        <f>IF(C17="в","1","0")</f>
        <v>0</v>
      </c>
      <c r="E17" s="48"/>
      <c r="F17" s="24"/>
    </row>
    <row r="18" spans="1:6" ht="51">
      <c r="A18" s="25" t="s">
        <v>47</v>
      </c>
      <c r="B18" s="25" t="s">
        <v>39</v>
      </c>
      <c r="C18" s="24"/>
      <c r="D18" s="24" t="str">
        <f>IF(C18="в","1","0")</f>
        <v>0</v>
      </c>
      <c r="E18" s="48"/>
      <c r="F18" s="24"/>
    </row>
    <row r="19" spans="1:2" ht="12.75">
      <c r="A19" s="23"/>
      <c r="B19" s="23"/>
    </row>
    <row r="20" spans="1:2" ht="12.75">
      <c r="A20" s="23"/>
      <c r="B20" s="23"/>
    </row>
    <row r="21" spans="1:2" ht="12.75">
      <c r="A21" s="23"/>
      <c r="B21" s="23"/>
    </row>
    <row r="22" spans="1:2" ht="12.75">
      <c r="A22" s="23"/>
      <c r="B22" s="23"/>
    </row>
    <row r="23" spans="1:2" ht="12.75">
      <c r="A23" s="23"/>
      <c r="B23" s="23"/>
    </row>
    <row r="24" spans="1:2" ht="12.75">
      <c r="A24" s="23"/>
      <c r="B24" s="23"/>
    </row>
    <row r="25" spans="1:2" ht="12.75">
      <c r="A25" s="23"/>
      <c r="B25" s="23"/>
    </row>
  </sheetData>
  <mergeCells count="4">
    <mergeCell ref="A16:B16"/>
    <mergeCell ref="A1:E1"/>
    <mergeCell ref="A5:B5"/>
    <mergeCell ref="A10:B10"/>
  </mergeCells>
  <printOptions/>
  <pageMargins left="0.75" right="0.75" top="1" bottom="1" header="0.5" footer="0.5"/>
  <pageSetup orientation="portrait" paperSize="9"/>
  <ignoredErrors>
    <ignoredError sqref="D5 D7:D8 D10 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27.75390625" style="30" customWidth="1"/>
    <col min="2" max="2" width="40.625" style="30" customWidth="1"/>
    <col min="3" max="3" width="12.125" style="30" customWidth="1"/>
    <col min="4" max="4" width="10.00390625" style="30" hidden="1" customWidth="1"/>
    <col min="5" max="16384" width="9.125" style="30" customWidth="1"/>
  </cols>
  <sheetData>
    <row r="1" spans="1:5" ht="26.25" customHeight="1">
      <c r="A1" s="66" t="s">
        <v>105</v>
      </c>
      <c r="B1" s="67"/>
      <c r="C1" s="67"/>
      <c r="D1" s="67"/>
      <c r="E1" s="67"/>
    </row>
    <row r="2" spans="1:6" ht="41.25" customHeight="1">
      <c r="A2" s="46" t="s">
        <v>83</v>
      </c>
      <c r="B2" s="46" t="s">
        <v>84</v>
      </c>
      <c r="C2" s="46" t="s">
        <v>85</v>
      </c>
      <c r="D2" s="46" t="s">
        <v>86</v>
      </c>
      <c r="E2" s="47" t="s">
        <v>130</v>
      </c>
      <c r="F2" s="46" t="s">
        <v>147</v>
      </c>
    </row>
    <row r="3" spans="1:6" ht="13.5" customHeight="1">
      <c r="A3" s="31"/>
      <c r="B3" s="31"/>
      <c r="C3" s="31"/>
      <c r="D3" s="31"/>
      <c r="E3" s="31"/>
      <c r="F3" s="31"/>
    </row>
    <row r="4" spans="1:6" ht="102">
      <c r="A4" s="32" t="s">
        <v>48</v>
      </c>
      <c r="B4" s="32" t="s">
        <v>17</v>
      </c>
      <c r="C4" s="31"/>
      <c r="D4" s="31" t="str">
        <f>IF(C4="а","1","0")</f>
        <v>0</v>
      </c>
      <c r="E4" s="31">
        <f>D4+D5+D6+D7+D8+D9+D10+D11+D12+D13+D14+D15+D16+D17+D18</f>
        <v>0</v>
      </c>
      <c r="F4" s="77" t="str">
        <f>IF(E4&gt;13,"4",IF(E4&gt;=10,"4",IF(E4&gt;7,"3",IF(E4&lt;=7,"2"))))</f>
        <v>2</v>
      </c>
    </row>
    <row r="5" spans="1:6" ht="27.75" customHeight="1">
      <c r="A5" s="65" t="s">
        <v>49</v>
      </c>
      <c r="B5" s="65"/>
      <c r="C5" s="31"/>
      <c r="D5" s="31" t="str">
        <f>IF(C5="фосфоритоносный","1","0")</f>
        <v>0</v>
      </c>
      <c r="E5" s="31"/>
      <c r="F5" s="31"/>
    </row>
    <row r="6" spans="1:6" ht="102.75" customHeight="1">
      <c r="A6" s="65" t="s">
        <v>145</v>
      </c>
      <c r="B6" s="65"/>
      <c r="C6" s="31"/>
      <c r="D6" s="31" t="str">
        <f>IF(C6="в,г,а,б","1","0")</f>
        <v>0</v>
      </c>
      <c r="E6" s="31"/>
      <c r="F6" s="31"/>
    </row>
    <row r="7" spans="1:6" ht="103.5" customHeight="1">
      <c r="A7" s="32" t="s">
        <v>58</v>
      </c>
      <c r="B7" s="32" t="s">
        <v>18</v>
      </c>
      <c r="C7" s="31"/>
      <c r="D7" s="31" t="str">
        <f>IF(C7="в","1","0")</f>
        <v>0</v>
      </c>
      <c r="E7" s="31"/>
      <c r="F7" s="31"/>
    </row>
    <row r="8" spans="1:6" ht="51">
      <c r="A8" s="32" t="s">
        <v>59</v>
      </c>
      <c r="B8" s="32" t="s">
        <v>60</v>
      </c>
      <c r="C8" s="31"/>
      <c r="D8" s="31" t="str">
        <f>IF(C8="б","1","0")</f>
        <v>0</v>
      </c>
      <c r="E8" s="31"/>
      <c r="F8" s="31"/>
    </row>
    <row r="9" spans="1:6" ht="140.25">
      <c r="A9" s="32" t="s">
        <v>61</v>
      </c>
      <c r="B9" s="32" t="s">
        <v>62</v>
      </c>
      <c r="C9" s="31"/>
      <c r="D9" s="31" t="str">
        <f>IF(C9="г","1","0")</f>
        <v>0</v>
      </c>
      <c r="E9" s="31"/>
      <c r="F9" s="31"/>
    </row>
    <row r="10" spans="1:6" ht="51">
      <c r="A10" s="32" t="s">
        <v>63</v>
      </c>
      <c r="B10" s="32" t="s">
        <v>64</v>
      </c>
      <c r="C10" s="31"/>
      <c r="D10" s="31" t="str">
        <f>IF(C10="в","1","0")</f>
        <v>0</v>
      </c>
      <c r="E10" s="31"/>
      <c r="F10" s="31"/>
    </row>
    <row r="11" spans="1:6" ht="63.75">
      <c r="A11" s="32" t="s">
        <v>19</v>
      </c>
      <c r="B11" s="32" t="s">
        <v>20</v>
      </c>
      <c r="C11" s="31"/>
      <c r="D11" s="31" t="str">
        <f>IF(C11="в","1","0")</f>
        <v>0</v>
      </c>
      <c r="E11" s="31"/>
      <c r="F11" s="31"/>
    </row>
    <row r="12" spans="1:6" ht="51.75" customHeight="1">
      <c r="A12" s="65" t="s">
        <v>21</v>
      </c>
      <c r="B12" s="65"/>
      <c r="C12" s="31"/>
      <c r="D12" s="31" t="str">
        <f>IF(C12="финиковую пальму","1","0")</f>
        <v>0</v>
      </c>
      <c r="E12" s="31"/>
      <c r="F12" s="31"/>
    </row>
    <row r="13" spans="1:6" ht="89.25" customHeight="1">
      <c r="A13" s="65" t="s">
        <v>146</v>
      </c>
      <c r="B13" s="65"/>
      <c r="C13" s="31"/>
      <c r="D13" s="31" t="str">
        <f>IF(C13="б,в,а,г","1","0")</f>
        <v>0</v>
      </c>
      <c r="E13" s="31"/>
      <c r="F13" s="31"/>
    </row>
    <row r="14" spans="1:6" ht="76.5">
      <c r="A14" s="32" t="s">
        <v>65</v>
      </c>
      <c r="B14" s="32" t="s">
        <v>66</v>
      </c>
      <c r="C14" s="31"/>
      <c r="D14" s="31" t="str">
        <f>IF(C14="в","1","0")</f>
        <v>0</v>
      </c>
      <c r="E14" s="31"/>
      <c r="F14" s="31"/>
    </row>
    <row r="15" spans="1:6" ht="89.25">
      <c r="A15" s="32" t="s">
        <v>22</v>
      </c>
      <c r="B15" s="32" t="s">
        <v>69</v>
      </c>
      <c r="C15" s="31"/>
      <c r="D15" s="31" t="str">
        <f>IF(C15="а","1","0")</f>
        <v>0</v>
      </c>
      <c r="E15" s="31"/>
      <c r="F15" s="31"/>
    </row>
    <row r="16" spans="1:6" ht="89.25">
      <c r="A16" s="32" t="s">
        <v>70</v>
      </c>
      <c r="B16" s="32" t="s">
        <v>71</v>
      </c>
      <c r="C16" s="31"/>
      <c r="D16" s="31" t="str">
        <f>IF(C16="г","1","0")</f>
        <v>0</v>
      </c>
      <c r="E16" s="31"/>
      <c r="F16" s="31"/>
    </row>
    <row r="17" spans="1:6" ht="64.5" customHeight="1">
      <c r="A17" s="65" t="s">
        <v>72</v>
      </c>
      <c r="B17" s="65"/>
      <c r="C17" s="31"/>
      <c r="D17" s="31" t="str">
        <f>IF(C17="Египет","1","0")</f>
        <v>0</v>
      </c>
      <c r="E17" s="31"/>
      <c r="F17" s="31"/>
    </row>
    <row r="18" spans="1:6" ht="51">
      <c r="A18" s="32" t="s">
        <v>73</v>
      </c>
      <c r="B18" s="32" t="s">
        <v>74</v>
      </c>
      <c r="C18" s="31"/>
      <c r="D18" s="31" t="str">
        <f>IF(C18="г","1","0")</f>
        <v>0</v>
      </c>
      <c r="E18" s="31"/>
      <c r="F18" s="31"/>
    </row>
    <row r="19" spans="1:2" ht="12.75">
      <c r="A19" s="33"/>
      <c r="B19" s="33"/>
    </row>
    <row r="20" spans="1:2" ht="12.75">
      <c r="A20" s="33"/>
      <c r="B20" s="33"/>
    </row>
    <row r="21" spans="1:2" ht="12.75">
      <c r="A21" s="33"/>
      <c r="B21" s="33"/>
    </row>
    <row r="22" spans="1:2" ht="12.75">
      <c r="A22" s="33"/>
      <c r="B22" s="33"/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  <row r="26" spans="1:2" ht="12.75">
      <c r="A26" s="33"/>
      <c r="B26" s="33"/>
    </row>
    <row r="27" spans="1:2" ht="12.75">
      <c r="A27" s="33"/>
      <c r="B27" s="33"/>
    </row>
    <row r="28" spans="1:2" ht="12.75">
      <c r="A28" s="33"/>
      <c r="B28" s="33"/>
    </row>
    <row r="29" spans="1:2" ht="12.75">
      <c r="A29" s="33"/>
      <c r="B29" s="33"/>
    </row>
  </sheetData>
  <mergeCells count="6">
    <mergeCell ref="A13:B13"/>
    <mergeCell ref="A17:B17"/>
    <mergeCell ref="A1:E1"/>
    <mergeCell ref="A5:B5"/>
    <mergeCell ref="A6:B6"/>
    <mergeCell ref="A12:B12"/>
  </mergeCells>
  <printOptions/>
  <pageMargins left="0.75" right="0.75" top="1" bottom="1" header="0.5" footer="0.5"/>
  <pageSetup orientation="portrait" paperSize="9"/>
  <ignoredErrors>
    <ignoredError sqref="D5 D14 D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2" topLeftCell="BM3" activePane="bottomLeft" state="frozen"/>
      <selection pane="topLeft" activeCell="A1" sqref="A1"/>
      <selection pane="bottomLeft" activeCell="D2" sqref="D1:D16384"/>
    </sheetView>
  </sheetViews>
  <sheetFormatPr defaultColWidth="9.00390625" defaultRowHeight="12.75"/>
  <cols>
    <col min="1" max="1" width="51.25390625" style="34" customWidth="1"/>
    <col min="2" max="2" width="40.625" style="34" customWidth="1"/>
    <col min="3" max="3" width="12.125" style="34" customWidth="1"/>
    <col min="4" max="4" width="10.00390625" style="34" hidden="1" customWidth="1"/>
    <col min="5" max="16384" width="9.125" style="34" customWidth="1"/>
  </cols>
  <sheetData>
    <row r="1" spans="1:4" ht="26.25" customHeight="1">
      <c r="A1" s="68" t="s">
        <v>106</v>
      </c>
      <c r="B1" s="69"/>
      <c r="C1" s="69"/>
      <c r="D1" s="69"/>
    </row>
    <row r="2" spans="1:6" ht="39.75" customHeight="1">
      <c r="A2" s="44" t="s">
        <v>83</v>
      </c>
      <c r="B2" s="44" t="s">
        <v>84</v>
      </c>
      <c r="C2" s="44" t="s">
        <v>85</v>
      </c>
      <c r="D2" s="44" t="s">
        <v>86</v>
      </c>
      <c r="E2" s="45" t="s">
        <v>130</v>
      </c>
      <c r="F2" s="44" t="s">
        <v>147</v>
      </c>
    </row>
    <row r="3" spans="1:6" ht="12.75">
      <c r="A3" s="37"/>
      <c r="B3" s="37"/>
      <c r="C3" s="36"/>
      <c r="D3" s="36"/>
      <c r="E3" s="36"/>
      <c r="F3" s="36"/>
    </row>
    <row r="4" spans="1:6" ht="51">
      <c r="A4" s="37" t="s">
        <v>178</v>
      </c>
      <c r="B4" s="37" t="s">
        <v>75</v>
      </c>
      <c r="C4" s="36"/>
      <c r="D4" s="36" t="str">
        <f>IF(C4="а","1","0")</f>
        <v>0</v>
      </c>
      <c r="E4" s="36">
        <f>D4+D5+D6+D7+D8+D9+D10+D11</f>
        <v>0</v>
      </c>
      <c r="F4" s="36"/>
    </row>
    <row r="5" spans="1:6" ht="89.25" customHeight="1">
      <c r="A5" s="70" t="s">
        <v>68</v>
      </c>
      <c r="B5" s="70"/>
      <c r="C5" s="36"/>
      <c r="D5" s="36" t="str">
        <f>IF(C5="г,а,б,в","1","0")</f>
        <v>0</v>
      </c>
      <c r="E5" s="36"/>
      <c r="F5" s="36"/>
    </row>
    <row r="6" spans="1:6" ht="39" customHeight="1">
      <c r="A6" s="70" t="s">
        <v>76</v>
      </c>
      <c r="B6" s="70"/>
      <c r="C6" s="36"/>
      <c r="D6" s="36" t="str">
        <f>IF(C6="Папуа-Новая-Гвинея","1","0")</f>
        <v>0</v>
      </c>
      <c r="E6" s="36"/>
      <c r="F6" s="36"/>
    </row>
    <row r="7" spans="1:6" ht="51">
      <c r="A7" s="37" t="s">
        <v>77</v>
      </c>
      <c r="B7" s="37" t="s">
        <v>78</v>
      </c>
      <c r="C7" s="36"/>
      <c r="D7" s="36" t="str">
        <f>IF(C7="в","1","0")</f>
        <v>0</v>
      </c>
      <c r="E7" s="36"/>
      <c r="F7" s="36"/>
    </row>
    <row r="8" spans="1:6" ht="153">
      <c r="A8" s="37" t="s">
        <v>79</v>
      </c>
      <c r="B8" s="37" t="s">
        <v>179</v>
      </c>
      <c r="C8" s="36"/>
      <c r="D8" s="36" t="str">
        <f>IF(C8="в","1","0")</f>
        <v>0</v>
      </c>
      <c r="E8" s="36"/>
      <c r="F8" s="36"/>
    </row>
    <row r="9" spans="1:6" ht="51">
      <c r="A9" s="37" t="s">
        <v>80</v>
      </c>
      <c r="B9" s="37" t="s">
        <v>81</v>
      </c>
      <c r="C9" s="36"/>
      <c r="D9" s="36" t="str">
        <f>IF(C9="г","1","0")</f>
        <v>0</v>
      </c>
      <c r="E9" s="36"/>
      <c r="F9" s="36"/>
    </row>
    <row r="10" spans="1:6" ht="63.75">
      <c r="A10" s="37" t="s">
        <v>82</v>
      </c>
      <c r="B10" s="37" t="s">
        <v>182</v>
      </c>
      <c r="C10" s="36"/>
      <c r="D10" s="36" t="str">
        <f>IF(C10="б","1","0")</f>
        <v>0</v>
      </c>
      <c r="E10" s="36"/>
      <c r="F10" s="36"/>
    </row>
    <row r="11" spans="1:6" ht="204">
      <c r="A11" s="37" t="s">
        <v>180</v>
      </c>
      <c r="B11" s="37" t="s">
        <v>181</v>
      </c>
      <c r="C11" s="36"/>
      <c r="D11" s="36" t="str">
        <f>IF(C11="г","1","0")</f>
        <v>0</v>
      </c>
      <c r="E11" s="36"/>
      <c r="F11" s="36"/>
    </row>
    <row r="12" spans="1:2" ht="12.75">
      <c r="A12" s="35"/>
      <c r="B12" s="35"/>
    </row>
    <row r="13" spans="1:2" ht="12.75">
      <c r="A13" s="35"/>
      <c r="B13" s="35"/>
    </row>
    <row r="14" spans="1:2" ht="12.75">
      <c r="A14" s="35"/>
      <c r="B14" s="35"/>
    </row>
    <row r="15" spans="1:2" ht="12.75">
      <c r="A15" s="35"/>
      <c r="B15" s="35"/>
    </row>
    <row r="16" spans="1:2" ht="12.75">
      <c r="A16" s="35"/>
      <c r="B16" s="35"/>
    </row>
    <row r="17" spans="1:2" ht="12.75">
      <c r="A17" s="35"/>
      <c r="B17" s="35"/>
    </row>
    <row r="18" spans="1:2" ht="12.75">
      <c r="A18" s="35"/>
      <c r="B18" s="35"/>
    </row>
    <row r="19" spans="1:2" ht="12.75">
      <c r="A19" s="35"/>
      <c r="B19" s="35"/>
    </row>
    <row r="20" spans="1:2" ht="12.75">
      <c r="A20" s="35"/>
      <c r="B20" s="35"/>
    </row>
    <row r="21" spans="1:2" ht="12.75">
      <c r="A21" s="35"/>
      <c r="B21" s="35"/>
    </row>
    <row r="22" spans="1:2" ht="12.75">
      <c r="A22" s="35"/>
      <c r="B22" s="35"/>
    </row>
    <row r="23" spans="1:2" ht="12.75">
      <c r="A23" s="35"/>
      <c r="B23" s="35"/>
    </row>
    <row r="24" spans="1:2" ht="12.75">
      <c r="A24" s="35"/>
      <c r="B24" s="35"/>
    </row>
    <row r="25" spans="1:2" ht="12.75">
      <c r="A25" s="35"/>
      <c r="B25" s="35"/>
    </row>
    <row r="26" spans="1:2" ht="12.75">
      <c r="A26" s="35"/>
      <c r="B26" s="35"/>
    </row>
  </sheetData>
  <mergeCells count="3">
    <mergeCell ref="A1:D1"/>
    <mergeCell ref="A5:B5"/>
    <mergeCell ref="A6:B6"/>
  </mergeCells>
  <printOptions/>
  <pageMargins left="0.75" right="0.75" top="1" bottom="1" header="0.5" footer="0.5"/>
  <pageSetup orientation="portrait" paperSize="9"/>
  <ignoredErrors>
    <ignoredError sqref="D5 D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9.00390625" style="38" customWidth="1"/>
    <col min="2" max="2" width="40.625" style="38" customWidth="1"/>
    <col min="3" max="3" width="12.125" style="38" customWidth="1"/>
    <col min="4" max="4" width="10.00390625" style="38" hidden="1" customWidth="1"/>
    <col min="5" max="16384" width="9.125" style="38" customWidth="1"/>
  </cols>
  <sheetData>
    <row r="1" spans="1:5" ht="26.25" customHeight="1">
      <c r="A1" s="72" t="s">
        <v>107</v>
      </c>
      <c r="B1" s="72"/>
      <c r="C1" s="72"/>
      <c r="D1" s="72"/>
      <c r="E1" s="72"/>
    </row>
    <row r="2" spans="1:6" ht="39.75" customHeight="1">
      <c r="A2" s="40" t="s">
        <v>83</v>
      </c>
      <c r="B2" s="40" t="s">
        <v>84</v>
      </c>
      <c r="C2" s="40" t="s">
        <v>85</v>
      </c>
      <c r="D2" s="40" t="s">
        <v>86</v>
      </c>
      <c r="E2" s="41" t="s">
        <v>130</v>
      </c>
      <c r="F2" s="40" t="s">
        <v>147</v>
      </c>
    </row>
    <row r="3" spans="1:6" ht="12.75">
      <c r="A3" s="42"/>
      <c r="B3" s="42"/>
      <c r="C3" s="43"/>
      <c r="D3" s="43"/>
      <c r="E3" s="43"/>
      <c r="F3" s="43"/>
    </row>
    <row r="4" spans="1:6" ht="51">
      <c r="A4" s="42" t="s">
        <v>23</v>
      </c>
      <c r="B4" s="42" t="s">
        <v>186</v>
      </c>
      <c r="C4" s="43"/>
      <c r="D4" s="43" t="str">
        <f>IF(C4="г","1","0")</f>
        <v>0</v>
      </c>
      <c r="E4" s="43">
        <f>D4+D5+D6+D7+D8+D9+D10+D11+D12+D13+D14+D15+D16+D17+D18+D19</f>
        <v>0</v>
      </c>
      <c r="F4" s="43"/>
    </row>
    <row r="5" spans="1:6" ht="63.75">
      <c r="A5" s="42" t="s">
        <v>187</v>
      </c>
      <c r="B5" s="42" t="s">
        <v>188</v>
      </c>
      <c r="C5" s="43"/>
      <c r="D5" s="43" t="str">
        <f>IF(C5="б","1","0")</f>
        <v>0</v>
      </c>
      <c r="E5" s="43"/>
      <c r="F5" s="43"/>
    </row>
    <row r="6" spans="1:6" ht="76.5">
      <c r="A6" s="42" t="s">
        <v>189</v>
      </c>
      <c r="B6" s="42" t="s">
        <v>24</v>
      </c>
      <c r="C6" s="43"/>
      <c r="D6" s="43" t="str">
        <f>IF(C6="в","1","0")</f>
        <v>0</v>
      </c>
      <c r="E6" s="43"/>
      <c r="F6" s="43"/>
    </row>
    <row r="7" spans="1:6" ht="63.75">
      <c r="A7" s="42" t="s">
        <v>25</v>
      </c>
      <c r="B7" s="42" t="s">
        <v>190</v>
      </c>
      <c r="C7" s="43"/>
      <c r="D7" s="43" t="str">
        <f>IF(C7="в","1","0")</f>
        <v>0</v>
      </c>
      <c r="E7" s="43"/>
      <c r="F7" s="43"/>
    </row>
    <row r="8" spans="1:6" ht="90" customHeight="1">
      <c r="A8" s="71" t="s">
        <v>0</v>
      </c>
      <c r="B8" s="71"/>
      <c r="C8" s="43"/>
      <c r="D8" s="43" t="str">
        <f>IF(C8="г,а,б,в","1","0")</f>
        <v>0</v>
      </c>
      <c r="E8" s="43"/>
      <c r="F8" s="43"/>
    </row>
    <row r="9" spans="1:6" ht="51">
      <c r="A9" s="42" t="s">
        <v>26</v>
      </c>
      <c r="B9" s="42" t="s">
        <v>27</v>
      </c>
      <c r="C9" s="43"/>
      <c r="D9" s="43" t="str">
        <f>IF(C9="б","1","0")</f>
        <v>0</v>
      </c>
      <c r="E9" s="43"/>
      <c r="F9" s="43"/>
    </row>
    <row r="10" spans="1:6" ht="51">
      <c r="A10" s="42" t="s">
        <v>1</v>
      </c>
      <c r="B10" s="42" t="s">
        <v>2</v>
      </c>
      <c r="C10" s="43"/>
      <c r="D10" s="43" t="str">
        <f>IF(C10="б","1","0")</f>
        <v>0</v>
      </c>
      <c r="E10" s="43"/>
      <c r="F10" s="43"/>
    </row>
    <row r="11" spans="1:6" ht="51">
      <c r="A11" s="42" t="s">
        <v>3</v>
      </c>
      <c r="B11" s="42" t="s">
        <v>4</v>
      </c>
      <c r="C11" s="43"/>
      <c r="D11" s="43" t="str">
        <f>IF(C11="а","1","0")</f>
        <v>0</v>
      </c>
      <c r="E11" s="43"/>
      <c r="F11" s="43"/>
    </row>
    <row r="12" spans="1:6" ht="51">
      <c r="A12" s="42" t="s">
        <v>5</v>
      </c>
      <c r="B12" s="42" t="s">
        <v>6</v>
      </c>
      <c r="C12" s="43"/>
      <c r="D12" s="43" t="str">
        <f>IF(C12="в","1","0")</f>
        <v>0</v>
      </c>
      <c r="E12" s="43"/>
      <c r="F12" s="43"/>
    </row>
    <row r="13" spans="1:6" ht="51.75" customHeight="1">
      <c r="A13" s="71" t="s">
        <v>7</v>
      </c>
      <c r="B13" s="71"/>
      <c r="C13" s="43"/>
      <c r="D13" s="43" t="str">
        <f>IF(C13="Армения","1","0")</f>
        <v>0</v>
      </c>
      <c r="E13" s="43"/>
      <c r="F13" s="43"/>
    </row>
    <row r="14" spans="1:6" ht="90" customHeight="1">
      <c r="A14" s="71" t="s">
        <v>8</v>
      </c>
      <c r="B14" s="71"/>
      <c r="C14" s="43"/>
      <c r="D14" s="43" t="str">
        <f>IF(C14="в,г,а,б","1","0")</f>
        <v>0</v>
      </c>
      <c r="E14" s="43"/>
      <c r="F14" s="43"/>
    </row>
    <row r="15" spans="1:6" ht="51">
      <c r="A15" s="42" t="s">
        <v>28</v>
      </c>
      <c r="B15" s="42" t="s">
        <v>9</v>
      </c>
      <c r="C15" s="43"/>
      <c r="D15" s="43" t="str">
        <f>IF(C15="в","1","0")</f>
        <v>0</v>
      </c>
      <c r="E15" s="43"/>
      <c r="F15" s="43"/>
    </row>
    <row r="16" spans="1:6" ht="51">
      <c r="A16" s="42" t="s">
        <v>29</v>
      </c>
      <c r="B16" s="42" t="s">
        <v>10</v>
      </c>
      <c r="C16" s="43"/>
      <c r="D16" s="43" t="str">
        <f>IF(C16="г","1","0")</f>
        <v>0</v>
      </c>
      <c r="E16" s="43"/>
      <c r="F16" s="43"/>
    </row>
    <row r="17" spans="1:6" ht="153">
      <c r="A17" s="42" t="s">
        <v>11</v>
      </c>
      <c r="B17" s="42" t="s">
        <v>12</v>
      </c>
      <c r="C17" s="43"/>
      <c r="D17" s="43" t="str">
        <f>IF(C17="г","1","0")</f>
        <v>0</v>
      </c>
      <c r="E17" s="43"/>
      <c r="F17" s="43"/>
    </row>
    <row r="18" spans="1:6" ht="51">
      <c r="A18" s="42" t="s">
        <v>13</v>
      </c>
      <c r="B18" s="42" t="s">
        <v>14</v>
      </c>
      <c r="C18" s="43"/>
      <c r="D18" s="43" t="str">
        <f>IF(C18="в","1","0")</f>
        <v>0</v>
      </c>
      <c r="E18" s="43"/>
      <c r="F18" s="43"/>
    </row>
    <row r="19" spans="1:6" ht="63.75">
      <c r="A19" s="42" t="s">
        <v>15</v>
      </c>
      <c r="B19" s="42" t="s">
        <v>16</v>
      </c>
      <c r="C19" s="43"/>
      <c r="D19" s="43" t="str">
        <f>IF(C19="г","1","0")</f>
        <v>0</v>
      </c>
      <c r="E19" s="43"/>
      <c r="F19" s="43"/>
    </row>
    <row r="20" spans="1:2" ht="12.75">
      <c r="A20" s="39"/>
      <c r="B20" s="39"/>
    </row>
    <row r="21" spans="1:2" ht="12.75">
      <c r="A21" s="39"/>
      <c r="B21" s="39"/>
    </row>
    <row r="22" spans="1:2" ht="12.75">
      <c r="A22" s="39"/>
      <c r="B22" s="39"/>
    </row>
    <row r="23" spans="1:2" ht="12.75">
      <c r="A23" s="39"/>
      <c r="B23" s="39"/>
    </row>
    <row r="24" spans="1:2" ht="12.75">
      <c r="A24" s="39"/>
      <c r="B24" s="39"/>
    </row>
    <row r="25" spans="1:2" ht="12.75">
      <c r="A25" s="39"/>
      <c r="B25" s="39"/>
    </row>
    <row r="26" spans="1:2" ht="12.75">
      <c r="A26" s="39"/>
      <c r="B26" s="39"/>
    </row>
  </sheetData>
  <mergeCells count="4">
    <mergeCell ref="A14:B14"/>
    <mergeCell ref="A1:E1"/>
    <mergeCell ref="A8:B8"/>
    <mergeCell ref="A13:B13"/>
  </mergeCells>
  <printOptions/>
  <pageMargins left="0.75" right="0.75" top="1" bottom="1" header="0.5" footer="0.5"/>
  <pageSetup horizontalDpi="600" verticalDpi="600" orientation="portrait" paperSize="9" r:id="rId1"/>
  <ignoredErrors>
    <ignoredError sqref="D5 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Это мы!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>Контрольная работя</dc:subject>
  <dc:creator>Евгеша</dc:creator>
  <cp:keywords/>
  <dc:description/>
  <cp:lastModifiedBy>Customer</cp:lastModifiedBy>
  <dcterms:created xsi:type="dcterms:W3CDTF">2004-02-03T07:15:53Z</dcterms:created>
  <dcterms:modified xsi:type="dcterms:W3CDTF">2007-04-10T00:23:47Z</dcterms:modified>
  <cp:category/>
  <cp:version/>
  <cp:contentType/>
  <cp:contentStatus/>
</cp:coreProperties>
</file>